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Alina\файлообменник\ПРАЙСЫ\ПРАЙСЫ 2026\"/>
    </mc:Choice>
  </mc:AlternateContent>
  <xr:revisionPtr revIDLastSave="0" documentId="13_ncr:1_{68B35D05-EC65-4986-B2BC-8B99D68EC5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ellus-Торк Базовый прайс-лист" sheetId="1" r:id="rId1"/>
  </sheets>
  <externalReferences>
    <externalReference r:id="rId2"/>
  </externalReferences>
  <definedNames>
    <definedName name="_xlnm._FilterDatabase" localSheetId="0" hidden="1">'Tellus-Торк Базовый прайс-лист'!$A$13:$AD$170</definedName>
    <definedName name="_xlnm.Print_Titles" localSheetId="0">'Tellus-Торк Базовый прайс-лист'!$11:$13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" i="1" l="1"/>
  <c r="W16" i="1"/>
  <c r="X16" i="1" s="1"/>
  <c r="W17" i="1"/>
  <c r="X17" i="1" s="1"/>
  <c r="W18" i="1"/>
  <c r="X18" i="1" s="1"/>
  <c r="W19" i="1"/>
  <c r="X19" i="1" s="1"/>
  <c r="AB16" i="1" l="1"/>
  <c r="AB17" i="1"/>
  <c r="AB18" i="1"/>
  <c r="AB19" i="1"/>
  <c r="AB20" i="1"/>
  <c r="AB21" i="1"/>
  <c r="AB22" i="1"/>
  <c r="AB23" i="1"/>
  <c r="AB24" i="1"/>
  <c r="AB25" i="1"/>
  <c r="AB26" i="1"/>
  <c r="AB27" i="1"/>
  <c r="AB28" i="1"/>
  <c r="AB29" i="1"/>
  <c r="AB30" i="1"/>
  <c r="AB31" i="1"/>
  <c r="AB32" i="1"/>
  <c r="AB33" i="1"/>
  <c r="AB34" i="1"/>
  <c r="AB35" i="1"/>
  <c r="AB36" i="1"/>
  <c r="AB37" i="1"/>
  <c r="AB38" i="1"/>
  <c r="AB39" i="1"/>
  <c r="AB40" i="1"/>
  <c r="AB41" i="1"/>
  <c r="AB42" i="1"/>
  <c r="AB43" i="1"/>
  <c r="AB44" i="1"/>
  <c r="AB46" i="1"/>
  <c r="AB47" i="1"/>
  <c r="AB48" i="1"/>
  <c r="AB49" i="1"/>
  <c r="AB50" i="1"/>
  <c r="AB51" i="1"/>
  <c r="AB52" i="1"/>
  <c r="AB53" i="1"/>
  <c r="AB54" i="1"/>
  <c r="AB55" i="1"/>
  <c r="AB56" i="1"/>
  <c r="AB57" i="1"/>
  <c r="AB58" i="1"/>
  <c r="AB59" i="1"/>
  <c r="AB60" i="1"/>
  <c r="AB61" i="1"/>
  <c r="AB62" i="1"/>
  <c r="AB63" i="1"/>
  <c r="AB64" i="1"/>
  <c r="AB65" i="1"/>
  <c r="AB66" i="1"/>
  <c r="AB67" i="1"/>
  <c r="AB69" i="1"/>
  <c r="AB70" i="1"/>
  <c r="AB71" i="1"/>
  <c r="AB72" i="1"/>
  <c r="AB73" i="1"/>
  <c r="AB74" i="1"/>
  <c r="AB75" i="1"/>
  <c r="AB76" i="1"/>
  <c r="AB77" i="1"/>
  <c r="AB78" i="1"/>
  <c r="AB79" i="1"/>
  <c r="AB80" i="1"/>
  <c r="AB81" i="1"/>
  <c r="AB82" i="1"/>
  <c r="AB83" i="1"/>
  <c r="AB84" i="1"/>
  <c r="AB85" i="1"/>
  <c r="AB86" i="1"/>
  <c r="AB87" i="1"/>
  <c r="AB88" i="1"/>
  <c r="AB89" i="1"/>
  <c r="AB90" i="1"/>
  <c r="AB91" i="1"/>
  <c r="AB92" i="1"/>
  <c r="AB93" i="1"/>
  <c r="AB94" i="1"/>
  <c r="AB95" i="1"/>
  <c r="AB96" i="1"/>
  <c r="AB98" i="1"/>
  <c r="AB99" i="1"/>
  <c r="AB100" i="1"/>
  <c r="AB101" i="1"/>
  <c r="AB102" i="1"/>
  <c r="AB104" i="1"/>
  <c r="AB105" i="1"/>
  <c r="AB107" i="1"/>
  <c r="AB108" i="1"/>
  <c r="AB109" i="1"/>
  <c r="AB110" i="1"/>
  <c r="AB111" i="1"/>
  <c r="AB112" i="1"/>
  <c r="AB113" i="1"/>
  <c r="AB116" i="1"/>
  <c r="AB117" i="1"/>
  <c r="AB118" i="1"/>
  <c r="AB119" i="1"/>
  <c r="AB120" i="1"/>
  <c r="AB121" i="1"/>
  <c r="AB122" i="1"/>
  <c r="AB123" i="1"/>
  <c r="AB124" i="1"/>
  <c r="AB126" i="1"/>
  <c r="AB127" i="1"/>
  <c r="AB128" i="1"/>
  <c r="AB129" i="1"/>
  <c r="AB130" i="1"/>
  <c r="AB131" i="1"/>
  <c r="AB132" i="1"/>
  <c r="AB133" i="1"/>
  <c r="AB134" i="1"/>
  <c r="AB135" i="1"/>
  <c r="AB136" i="1"/>
  <c r="AB137" i="1"/>
  <c r="AB138" i="1"/>
  <c r="AB139" i="1"/>
  <c r="AB140" i="1"/>
  <c r="AB141" i="1"/>
  <c r="AB142" i="1"/>
  <c r="AB143" i="1"/>
  <c r="AB144" i="1"/>
  <c r="AB145" i="1"/>
  <c r="AB148" i="1"/>
  <c r="AB149" i="1"/>
  <c r="AB150" i="1"/>
  <c r="AB151" i="1"/>
  <c r="AB154" i="1"/>
  <c r="AB155" i="1"/>
  <c r="AB156" i="1"/>
  <c r="AB157" i="1"/>
  <c r="AB158" i="1"/>
  <c r="AB159" i="1"/>
  <c r="AB160" i="1"/>
  <c r="AB161" i="1"/>
  <c r="AB162" i="1"/>
  <c r="AB164" i="1"/>
  <c r="AB165" i="1"/>
  <c r="AB166" i="1"/>
  <c r="AB168" i="1"/>
  <c r="AB169" i="1"/>
  <c r="AB170" i="1"/>
  <c r="AD65" i="1" l="1"/>
  <c r="Y151" i="1"/>
  <c r="Z151" i="1" s="1"/>
  <c r="AD170" i="1"/>
  <c r="AD166" i="1"/>
  <c r="AD162" i="1"/>
  <c r="AD159" i="1"/>
  <c r="AD158" i="1"/>
  <c r="AD157" i="1"/>
  <c r="AD154" i="1"/>
  <c r="AD150" i="1"/>
  <c r="AD148" i="1"/>
  <c r="AD142" i="1"/>
  <c r="AD140" i="1"/>
  <c r="AD138" i="1"/>
  <c r="AD137" i="1"/>
  <c r="AD132" i="1"/>
  <c r="AD130" i="1"/>
  <c r="AD126" i="1"/>
  <c r="AD124" i="1"/>
  <c r="AD119" i="1"/>
  <c r="AD117" i="1"/>
  <c r="AD116" i="1"/>
  <c r="AD108" i="1"/>
  <c r="AD107" i="1"/>
  <c r="AD100" i="1"/>
  <c r="AD99" i="1"/>
  <c r="AD87" i="1"/>
  <c r="AD85" i="1"/>
  <c r="AD83" i="1"/>
  <c r="AD79" i="1"/>
  <c r="AD77" i="1"/>
  <c r="AD75" i="1"/>
  <c r="AD62" i="1"/>
  <c r="AD60" i="1"/>
  <c r="AD51" i="1"/>
  <c r="AD46" i="1"/>
  <c r="AD44" i="1"/>
  <c r="AD43" i="1"/>
  <c r="AD41" i="1"/>
  <c r="AD39" i="1"/>
  <c r="AD27" i="1"/>
  <c r="AD26" i="1"/>
  <c r="AD23" i="1"/>
  <c r="AD21" i="1"/>
  <c r="AD19" i="1"/>
  <c r="AD40" i="1" l="1"/>
  <c r="AD55" i="1"/>
  <c r="AD95" i="1"/>
  <c r="AD131" i="1"/>
  <c r="AD47" i="1"/>
  <c r="AD96" i="1"/>
  <c r="AD136" i="1"/>
  <c r="AD61" i="1"/>
  <c r="AD139" i="1"/>
  <c r="AD104" i="1"/>
  <c r="AD120" i="1"/>
  <c r="AD144" i="1"/>
  <c r="AD74" i="1"/>
  <c r="AD123" i="1"/>
  <c r="AD155" i="1"/>
  <c r="AD28" i="1"/>
  <c r="AD82" i="1"/>
  <c r="AD168" i="1"/>
  <c r="AD111" i="1"/>
  <c r="AD29" i="1"/>
  <c r="AD34" i="1"/>
  <c r="AD48" i="1"/>
  <c r="AD56" i="1"/>
  <c r="AD112" i="1"/>
  <c r="AD118" i="1"/>
  <c r="AD156" i="1"/>
  <c r="AD164" i="1"/>
  <c r="AD20" i="1"/>
  <c r="AD22" i="1"/>
  <c r="AD30" i="1"/>
  <c r="AD35" i="1"/>
  <c r="AD42" i="1"/>
  <c r="AD49" i="1"/>
  <c r="AD63" i="1"/>
  <c r="AD69" i="1"/>
  <c r="AD76" i="1"/>
  <c r="AD84" i="1"/>
  <c r="AD90" i="1"/>
  <c r="AD98" i="1"/>
  <c r="AD105" i="1"/>
  <c r="AD113" i="1"/>
  <c r="AD127" i="1"/>
  <c r="AD133" i="1"/>
  <c r="AD141" i="1"/>
  <c r="AD149" i="1"/>
  <c r="AD165" i="1"/>
  <c r="AD31" i="1"/>
  <c r="AD36" i="1"/>
  <c r="AD50" i="1"/>
  <c r="AD64" i="1"/>
  <c r="AD91" i="1"/>
  <c r="AD128" i="1"/>
  <c r="AD134" i="1"/>
  <c r="AD24" i="1"/>
  <c r="AD32" i="1"/>
  <c r="AD37" i="1"/>
  <c r="AD57" i="1"/>
  <c r="AD70" i="1"/>
  <c r="AD78" i="1"/>
  <c r="AD86" i="1"/>
  <c r="AD92" i="1"/>
  <c r="AD121" i="1"/>
  <c r="AD129" i="1"/>
  <c r="AD135" i="1"/>
  <c r="AD143" i="1"/>
  <c r="AD151" i="1"/>
  <c r="AD25" i="1"/>
  <c r="AD38" i="1"/>
  <c r="AD52" i="1"/>
  <c r="AD58" i="1"/>
  <c r="AD66" i="1"/>
  <c r="AD71" i="1"/>
  <c r="AD93" i="1"/>
  <c r="AD101" i="1"/>
  <c r="AD122" i="1"/>
  <c r="AD160" i="1"/>
  <c r="AD33" i="1"/>
  <c r="AD53" i="1"/>
  <c r="AD59" i="1"/>
  <c r="AD67" i="1"/>
  <c r="AD72" i="1"/>
  <c r="AD80" i="1"/>
  <c r="AD88" i="1"/>
  <c r="AD94" i="1"/>
  <c r="AD102" i="1"/>
  <c r="AD109" i="1"/>
  <c r="AD145" i="1"/>
  <c r="AD161" i="1"/>
  <c r="AD169" i="1"/>
  <c r="AD54" i="1"/>
  <c r="AD73" i="1"/>
  <c r="AD81" i="1"/>
  <c r="AD89" i="1"/>
  <c r="AD110" i="1"/>
  <c r="W151" i="1"/>
  <c r="X151" i="1" s="1"/>
  <c r="W65" i="1"/>
  <c r="X65" i="1" s="1"/>
  <c r="W141" i="1"/>
  <c r="X141" i="1" s="1"/>
  <c r="Y141" i="1"/>
  <c r="Z141" i="1" s="1"/>
  <c r="Y65" i="1"/>
  <c r="Z65" i="1" s="1"/>
  <c r="U151" i="1"/>
  <c r="V151" i="1" s="1"/>
  <c r="U141" i="1" l="1"/>
  <c r="V141" i="1" s="1"/>
  <c r="U65" i="1"/>
  <c r="V65" i="1" s="1"/>
  <c r="AD16" i="1" l="1"/>
  <c r="Y89" i="1" l="1"/>
  <c r="Z89" i="1" s="1"/>
  <c r="W89" i="1"/>
  <c r="X89" i="1" s="1"/>
  <c r="Y88" i="1"/>
  <c r="W88" i="1"/>
  <c r="X88" i="1" s="1"/>
  <c r="Y87" i="1"/>
  <c r="Z87" i="1" s="1"/>
  <c r="W87" i="1"/>
  <c r="X87" i="1" s="1"/>
  <c r="Y140" i="1"/>
  <c r="Z140" i="1" s="1"/>
  <c r="W140" i="1"/>
  <c r="X140" i="1" s="1"/>
  <c r="Y139" i="1"/>
  <c r="W139" i="1"/>
  <c r="X139" i="1" s="1"/>
  <c r="Y138" i="1"/>
  <c r="Z138" i="1" s="1"/>
  <c r="W138" i="1"/>
  <c r="X138" i="1" s="1"/>
  <c r="Y137" i="1"/>
  <c r="W137" i="1"/>
  <c r="X137" i="1" s="1"/>
  <c r="Y136" i="1"/>
  <c r="W136" i="1"/>
  <c r="X136" i="1" s="1"/>
  <c r="U137" i="1" l="1"/>
  <c r="V137" i="1" s="1"/>
  <c r="Z137" i="1"/>
  <c r="U139" i="1"/>
  <c r="V139" i="1" s="1"/>
  <c r="Z139" i="1"/>
  <c r="U88" i="1"/>
  <c r="V88" i="1" s="1"/>
  <c r="Z88" i="1"/>
  <c r="U136" i="1"/>
  <c r="V136" i="1" s="1"/>
  <c r="Z136" i="1"/>
  <c r="U87" i="1"/>
  <c r="V87" i="1" s="1"/>
  <c r="U89" i="1"/>
  <c r="V89" i="1" s="1"/>
  <c r="U138" i="1"/>
  <c r="V138" i="1" s="1"/>
  <c r="U140" i="1"/>
  <c r="V140" i="1" s="1"/>
  <c r="Y59" i="1"/>
  <c r="Z59" i="1" s="1"/>
  <c r="Y60" i="1"/>
  <c r="Z60" i="1" s="1"/>
  <c r="W59" i="1"/>
  <c r="X59" i="1" s="1"/>
  <c r="W60" i="1"/>
  <c r="X60" i="1" s="1"/>
  <c r="Y21" i="1"/>
  <c r="Z21" i="1" s="1"/>
  <c r="Y22" i="1"/>
  <c r="Z22" i="1" s="1"/>
  <c r="Y23" i="1"/>
  <c r="Z23" i="1" s="1"/>
  <c r="Y24" i="1"/>
  <c r="Z24" i="1" s="1"/>
  <c r="W21" i="1"/>
  <c r="X21" i="1" s="1"/>
  <c r="W22" i="1"/>
  <c r="X22" i="1" s="1"/>
  <c r="W23" i="1"/>
  <c r="X23" i="1" s="1"/>
  <c r="W24" i="1"/>
  <c r="X24" i="1" s="1"/>
  <c r="U59" i="1" l="1"/>
  <c r="V59" i="1" s="1"/>
  <c r="U60" i="1"/>
  <c r="V60" i="1" s="1"/>
  <c r="U21" i="1"/>
  <c r="V21" i="1" s="1"/>
  <c r="U23" i="1"/>
  <c r="V23" i="1" s="1"/>
  <c r="U24" i="1"/>
  <c r="V24" i="1" s="1"/>
  <c r="U22" i="1"/>
  <c r="V22" i="1" s="1"/>
  <c r="Y99" i="1" l="1"/>
  <c r="Z99" i="1" s="1"/>
  <c r="Y98" i="1"/>
  <c r="Z98" i="1" s="1"/>
  <c r="W99" i="1"/>
  <c r="X99" i="1" s="1"/>
  <c r="W98" i="1"/>
  <c r="X98" i="1" s="1"/>
  <c r="Y150" i="1"/>
  <c r="Z150" i="1" s="1"/>
  <c r="W150" i="1"/>
  <c r="X150" i="1" s="1"/>
  <c r="Y149" i="1"/>
  <c r="Z149" i="1" s="1"/>
  <c r="W149" i="1"/>
  <c r="X149" i="1" s="1"/>
  <c r="Y148" i="1"/>
  <c r="Z148" i="1" s="1"/>
  <c r="W148" i="1"/>
  <c r="X148" i="1" s="1"/>
  <c r="Y113" i="1"/>
  <c r="W113" i="1"/>
  <c r="X113" i="1" s="1"/>
  <c r="Y112" i="1"/>
  <c r="W112" i="1"/>
  <c r="X112" i="1" s="1"/>
  <c r="Y111" i="1"/>
  <c r="Z111" i="1" s="1"/>
  <c r="W111" i="1"/>
  <c r="X111" i="1" s="1"/>
  <c r="Y110" i="1"/>
  <c r="Z110" i="1" s="1"/>
  <c r="W110" i="1"/>
  <c r="X110" i="1" s="1"/>
  <c r="Y109" i="1"/>
  <c r="W109" i="1"/>
  <c r="X109" i="1" s="1"/>
  <c r="Y108" i="1"/>
  <c r="Z108" i="1" s="1"/>
  <c r="W108" i="1"/>
  <c r="X108" i="1" s="1"/>
  <c r="Y107" i="1"/>
  <c r="W107" i="1"/>
  <c r="X107" i="1" s="1"/>
  <c r="Y105" i="1"/>
  <c r="Z105" i="1" s="1"/>
  <c r="W105" i="1"/>
  <c r="X105" i="1" s="1"/>
  <c r="Y104" i="1"/>
  <c r="W104" i="1"/>
  <c r="X104" i="1" s="1"/>
  <c r="Y102" i="1"/>
  <c r="W102" i="1"/>
  <c r="X102" i="1" s="1"/>
  <c r="Y101" i="1"/>
  <c r="W101" i="1"/>
  <c r="X101" i="1" s="1"/>
  <c r="Y100" i="1"/>
  <c r="W100" i="1"/>
  <c r="X100" i="1" s="1"/>
  <c r="Y67" i="1"/>
  <c r="Z67" i="1" s="1"/>
  <c r="W67" i="1"/>
  <c r="X67" i="1" s="1"/>
  <c r="Y66" i="1"/>
  <c r="Z66" i="1" s="1"/>
  <c r="W66" i="1"/>
  <c r="X66" i="1" s="1"/>
  <c r="Y64" i="1"/>
  <c r="Z64" i="1" s="1"/>
  <c r="W64" i="1"/>
  <c r="X64" i="1" s="1"/>
  <c r="Y63" i="1"/>
  <c r="Z63" i="1" s="1"/>
  <c r="W63" i="1"/>
  <c r="X63" i="1" s="1"/>
  <c r="Y62" i="1"/>
  <c r="W62" i="1"/>
  <c r="X62" i="1" s="1"/>
  <c r="Y61" i="1"/>
  <c r="W61" i="1"/>
  <c r="X61" i="1" s="1"/>
  <c r="Y58" i="1"/>
  <c r="W58" i="1"/>
  <c r="X58" i="1" s="1"/>
  <c r="Y57" i="1"/>
  <c r="Z57" i="1" s="1"/>
  <c r="W57" i="1"/>
  <c r="X57" i="1" s="1"/>
  <c r="Y56" i="1"/>
  <c r="Z56" i="1" s="1"/>
  <c r="W56" i="1"/>
  <c r="X56" i="1" s="1"/>
  <c r="Y55" i="1"/>
  <c r="W55" i="1"/>
  <c r="X55" i="1" s="1"/>
  <c r="Y54" i="1"/>
  <c r="W54" i="1"/>
  <c r="X54" i="1" s="1"/>
  <c r="Y53" i="1"/>
  <c r="Z53" i="1" s="1"/>
  <c r="W53" i="1"/>
  <c r="X53" i="1" s="1"/>
  <c r="Y52" i="1"/>
  <c r="Z52" i="1" s="1"/>
  <c r="W52" i="1"/>
  <c r="X52" i="1" s="1"/>
  <c r="Y51" i="1"/>
  <c r="Z51" i="1" s="1"/>
  <c r="W51" i="1"/>
  <c r="X51" i="1" s="1"/>
  <c r="Y50" i="1"/>
  <c r="Z50" i="1" s="1"/>
  <c r="W50" i="1"/>
  <c r="X50" i="1" s="1"/>
  <c r="Y49" i="1"/>
  <c r="Z49" i="1" s="1"/>
  <c r="W49" i="1"/>
  <c r="X49" i="1" s="1"/>
  <c r="Y48" i="1"/>
  <c r="W48" i="1"/>
  <c r="X48" i="1" s="1"/>
  <c r="Y47" i="1"/>
  <c r="W47" i="1"/>
  <c r="X47" i="1" s="1"/>
  <c r="Y46" i="1"/>
  <c r="Z46" i="1" s="1"/>
  <c r="W46" i="1"/>
  <c r="X46" i="1" s="1"/>
  <c r="U112" i="1" l="1"/>
  <c r="V112" i="1" s="1"/>
  <c r="Z112" i="1"/>
  <c r="U48" i="1"/>
  <c r="V48" i="1" s="1"/>
  <c r="Z48" i="1"/>
  <c r="U100" i="1"/>
  <c r="V100" i="1" s="1"/>
  <c r="Z100" i="1"/>
  <c r="U113" i="1"/>
  <c r="V113" i="1" s="1"/>
  <c r="Z113" i="1"/>
  <c r="U107" i="1"/>
  <c r="V107" i="1" s="1"/>
  <c r="Z107" i="1"/>
  <c r="U54" i="1"/>
  <c r="V54" i="1" s="1"/>
  <c r="Z54" i="1"/>
  <c r="U62" i="1"/>
  <c r="V62" i="1" s="1"/>
  <c r="Z62" i="1"/>
  <c r="U101" i="1"/>
  <c r="V101" i="1" s="1"/>
  <c r="Z101" i="1"/>
  <c r="U104" i="1"/>
  <c r="V104" i="1" s="1"/>
  <c r="Z104" i="1"/>
  <c r="U61" i="1"/>
  <c r="V61" i="1" s="1"/>
  <c r="Z61" i="1"/>
  <c r="U58" i="1"/>
  <c r="V58" i="1" s="1"/>
  <c r="Z58" i="1"/>
  <c r="U102" i="1"/>
  <c r="V102" i="1" s="1"/>
  <c r="Z102" i="1"/>
  <c r="U47" i="1"/>
  <c r="V47" i="1" s="1"/>
  <c r="Z47" i="1"/>
  <c r="U55" i="1"/>
  <c r="V55" i="1" s="1"/>
  <c r="Z55" i="1"/>
  <c r="U109" i="1"/>
  <c r="V109" i="1" s="1"/>
  <c r="Z109" i="1"/>
  <c r="U98" i="1"/>
  <c r="V98" i="1" s="1"/>
  <c r="U99" i="1"/>
  <c r="V99" i="1" s="1"/>
  <c r="U150" i="1"/>
  <c r="V150" i="1" s="1"/>
  <c r="U149" i="1"/>
  <c r="V149" i="1" s="1"/>
  <c r="U148" i="1"/>
  <c r="V148" i="1" s="1"/>
  <c r="U56" i="1"/>
  <c r="V56" i="1" s="1"/>
  <c r="U110" i="1"/>
  <c r="V110" i="1" s="1"/>
  <c r="U111" i="1"/>
  <c r="V111" i="1" s="1"/>
  <c r="U64" i="1"/>
  <c r="V64" i="1" s="1"/>
  <c r="U63" i="1"/>
  <c r="V63" i="1" s="1"/>
  <c r="U108" i="1"/>
  <c r="V108" i="1" s="1"/>
  <c r="U49" i="1"/>
  <c r="V49" i="1" s="1"/>
  <c r="U66" i="1"/>
  <c r="V66" i="1" s="1"/>
  <c r="U50" i="1"/>
  <c r="V50" i="1" s="1"/>
  <c r="U105" i="1"/>
  <c r="V105" i="1" s="1"/>
  <c r="U67" i="1"/>
  <c r="V67" i="1" s="1"/>
  <c r="U51" i="1"/>
  <c r="V51" i="1" s="1"/>
  <c r="U52" i="1"/>
  <c r="V52" i="1" s="1"/>
  <c r="U57" i="1"/>
  <c r="V57" i="1" s="1"/>
  <c r="U46" i="1"/>
  <c r="V46" i="1" s="1"/>
  <c r="U53" i="1"/>
  <c r="V53" i="1" s="1"/>
  <c r="W44" i="1" l="1"/>
  <c r="X44" i="1" s="1"/>
  <c r="Y44" i="1"/>
  <c r="Z44" i="1" s="1"/>
  <c r="U44" i="1" l="1"/>
  <c r="V44" i="1" s="1"/>
  <c r="W142" i="1"/>
  <c r="X142" i="1" s="1"/>
  <c r="W143" i="1"/>
  <c r="X143" i="1" s="1"/>
  <c r="W144" i="1"/>
  <c r="X144" i="1" s="1"/>
  <c r="W145" i="1"/>
  <c r="X145" i="1" s="1"/>
  <c r="Y142" i="1"/>
  <c r="Z142" i="1" s="1"/>
  <c r="Y143" i="1"/>
  <c r="Z143" i="1" s="1"/>
  <c r="Y144" i="1"/>
  <c r="Z144" i="1" s="1"/>
  <c r="Y145" i="1"/>
  <c r="Z145" i="1" s="1"/>
  <c r="U145" i="1" l="1"/>
  <c r="V145" i="1" s="1"/>
  <c r="U142" i="1"/>
  <c r="V142" i="1" s="1"/>
  <c r="U144" i="1"/>
  <c r="V144" i="1" s="1"/>
  <c r="U143" i="1"/>
  <c r="V143" i="1" s="1"/>
  <c r="W129" i="1"/>
  <c r="X129" i="1" s="1"/>
  <c r="Y129" i="1"/>
  <c r="U129" i="1" l="1"/>
  <c r="V129" i="1" s="1"/>
  <c r="Z129" i="1"/>
  <c r="Y82" i="1" l="1"/>
  <c r="Z82" i="1" s="1"/>
  <c r="W82" i="1"/>
  <c r="X82" i="1" s="1"/>
  <c r="U82" i="1" l="1"/>
  <c r="V82" i="1" s="1"/>
  <c r="Y161" i="1" l="1"/>
  <c r="Z161" i="1" s="1"/>
  <c r="W161" i="1"/>
  <c r="X161" i="1" s="1"/>
  <c r="Y41" i="1"/>
  <c r="Z41" i="1" s="1"/>
  <c r="W41" i="1"/>
  <c r="X41" i="1" s="1"/>
  <c r="U161" i="1" l="1"/>
  <c r="V161" i="1" s="1"/>
  <c r="U41" i="1"/>
  <c r="V41" i="1" s="1"/>
  <c r="Y77" i="1" l="1"/>
  <c r="Z77" i="1" s="1"/>
  <c r="W77" i="1"/>
  <c r="X77" i="1" s="1"/>
  <c r="Y154" i="1"/>
  <c r="Z154" i="1" s="1"/>
  <c r="W135" i="1"/>
  <c r="X135" i="1" s="1"/>
  <c r="Y133" i="1"/>
  <c r="W130" i="1"/>
  <c r="X130" i="1" s="1"/>
  <c r="W128" i="1"/>
  <c r="X128" i="1" s="1"/>
  <c r="W123" i="1"/>
  <c r="X123" i="1" s="1"/>
  <c r="Y120" i="1"/>
  <c r="W118" i="1"/>
  <c r="X118" i="1" s="1"/>
  <c r="Y117" i="1"/>
  <c r="Z117" i="1" s="1"/>
  <c r="W93" i="1"/>
  <c r="X93" i="1" s="1"/>
  <c r="W83" i="1"/>
  <c r="X83" i="1" s="1"/>
  <c r="W78" i="1"/>
  <c r="X78" i="1" s="1"/>
  <c r="Y73" i="1"/>
  <c r="Z73" i="1" s="1"/>
  <c r="W70" i="1"/>
  <c r="X70" i="1" s="1"/>
  <c r="W42" i="1"/>
  <c r="X42" i="1" s="1"/>
  <c r="W40" i="1"/>
  <c r="X40" i="1" s="1"/>
  <c r="Y39" i="1"/>
  <c r="Z39" i="1" s="1"/>
  <c r="W35" i="1"/>
  <c r="X35" i="1" s="1"/>
  <c r="W34" i="1"/>
  <c r="X34" i="1" s="1"/>
  <c r="W32" i="1"/>
  <c r="X32" i="1" s="1"/>
  <c r="Y29" i="1"/>
  <c r="Z29" i="1" s="1"/>
  <c r="W20" i="1"/>
  <c r="X20" i="1" s="1"/>
  <c r="Y17" i="1"/>
  <c r="Y160" i="1"/>
  <c r="W160" i="1"/>
  <c r="X160" i="1" s="1"/>
  <c r="W159" i="1"/>
  <c r="X159" i="1" s="1"/>
  <c r="Y159" i="1"/>
  <c r="Z159" i="1" s="1"/>
  <c r="W158" i="1"/>
  <c r="X158" i="1" s="1"/>
  <c r="Y157" i="1"/>
  <c r="Z157" i="1" s="1"/>
  <c r="Y155" i="1"/>
  <c r="Z155" i="1" s="1"/>
  <c r="W155" i="1"/>
  <c r="X155" i="1" s="1"/>
  <c r="Y134" i="1"/>
  <c r="W132" i="1"/>
  <c r="X132" i="1" s="1"/>
  <c r="Y132" i="1"/>
  <c r="Y131" i="1"/>
  <c r="W131" i="1"/>
  <c r="X131" i="1" s="1"/>
  <c r="Y128" i="1"/>
  <c r="W127" i="1"/>
  <c r="X127" i="1" s="1"/>
  <c r="Y126" i="1"/>
  <c r="Z126" i="1" s="1"/>
  <c r="W122" i="1"/>
  <c r="X122" i="1" s="1"/>
  <c r="W121" i="1"/>
  <c r="X121" i="1" s="1"/>
  <c r="Y119" i="1"/>
  <c r="Z119" i="1" s="1"/>
  <c r="Y116" i="1"/>
  <c r="Z116" i="1" s="1"/>
  <c r="Y92" i="1"/>
  <c r="W92" i="1"/>
  <c r="X92" i="1" s="1"/>
  <c r="Y91" i="1"/>
  <c r="Z91" i="1" s="1"/>
  <c r="Y90" i="1"/>
  <c r="Z90" i="1" s="1"/>
  <c r="W86" i="1"/>
  <c r="X86" i="1" s="1"/>
  <c r="Y84" i="1"/>
  <c r="Z84" i="1" s="1"/>
  <c r="Y81" i="1"/>
  <c r="W81" i="1"/>
  <c r="X81" i="1" s="1"/>
  <c r="W76" i="1"/>
  <c r="X76" i="1" s="1"/>
  <c r="Y74" i="1"/>
  <c r="Z74" i="1" s="1"/>
  <c r="W72" i="1"/>
  <c r="X72" i="1" s="1"/>
  <c r="Y72" i="1"/>
  <c r="W71" i="1"/>
  <c r="X71" i="1" s="1"/>
  <c r="Y69" i="1"/>
  <c r="Z69" i="1" s="1"/>
  <c r="Y43" i="1"/>
  <c r="W43" i="1"/>
  <c r="X43" i="1" s="1"/>
  <c r="Y38" i="1"/>
  <c r="W37" i="1"/>
  <c r="X37" i="1" s="1"/>
  <c r="Y33" i="1"/>
  <c r="Z33" i="1" s="1"/>
  <c r="W33" i="1"/>
  <c r="X33" i="1" s="1"/>
  <c r="W31" i="1"/>
  <c r="X31" i="1" s="1"/>
  <c r="Y30" i="1"/>
  <c r="Z30" i="1" s="1"/>
  <c r="W30" i="1"/>
  <c r="X30" i="1" s="1"/>
  <c r="Y28" i="1"/>
  <c r="Z28" i="1" s="1"/>
  <c r="W28" i="1"/>
  <c r="X28" i="1" s="1"/>
  <c r="W27" i="1"/>
  <c r="X27" i="1" s="1"/>
  <c r="AD18" i="1"/>
  <c r="Y18" i="1"/>
  <c r="Z18" i="1" l="1"/>
  <c r="U18" i="1"/>
  <c r="V18" i="1" s="1"/>
  <c r="Z17" i="1"/>
  <c r="U17" i="1"/>
  <c r="V17" i="1" s="1"/>
  <c r="U160" i="1"/>
  <c r="V160" i="1" s="1"/>
  <c r="Z160" i="1"/>
  <c r="U43" i="1"/>
  <c r="V43" i="1" s="1"/>
  <c r="Z43" i="1"/>
  <c r="U131" i="1"/>
  <c r="V131" i="1" s="1"/>
  <c r="Z131" i="1"/>
  <c r="U133" i="1"/>
  <c r="V133" i="1" s="1"/>
  <c r="Z133" i="1"/>
  <c r="U92" i="1"/>
  <c r="V92" i="1" s="1"/>
  <c r="Z92" i="1"/>
  <c r="U38" i="1"/>
  <c r="V38" i="1" s="1"/>
  <c r="Z38" i="1"/>
  <c r="U132" i="1"/>
  <c r="V132" i="1" s="1"/>
  <c r="Z132" i="1"/>
  <c r="U128" i="1"/>
  <c r="V128" i="1" s="1"/>
  <c r="Z128" i="1"/>
  <c r="U134" i="1"/>
  <c r="V134" i="1" s="1"/>
  <c r="Z134" i="1"/>
  <c r="U120" i="1"/>
  <c r="V120" i="1" s="1"/>
  <c r="Z120" i="1"/>
  <c r="U81" i="1"/>
  <c r="V81" i="1" s="1"/>
  <c r="Z81" i="1"/>
  <c r="U72" i="1"/>
  <c r="V72" i="1" s="1"/>
  <c r="Z72" i="1"/>
  <c r="U77" i="1"/>
  <c r="V77" i="1" s="1"/>
  <c r="U30" i="1"/>
  <c r="V30" i="1" s="1"/>
  <c r="Y71" i="1"/>
  <c r="Y78" i="1"/>
  <c r="W154" i="1"/>
  <c r="X154" i="1" s="1"/>
  <c r="Y36" i="1"/>
  <c r="Y95" i="1"/>
  <c r="W80" i="1"/>
  <c r="X80" i="1" s="1"/>
  <c r="Y83" i="1"/>
  <c r="Z83" i="1" s="1"/>
  <c r="W73" i="1"/>
  <c r="X73" i="1" s="1"/>
  <c r="Y135" i="1"/>
  <c r="W133" i="1"/>
  <c r="X133" i="1" s="1"/>
  <c r="Y16" i="1"/>
  <c r="U126" i="1"/>
  <c r="V126" i="1" s="1"/>
  <c r="W25" i="1"/>
  <c r="X25" i="1" s="1"/>
  <c r="Y80" i="1"/>
  <c r="W94" i="1"/>
  <c r="X94" i="1" s="1"/>
  <c r="U116" i="1"/>
  <c r="V116" i="1" s="1"/>
  <c r="Y121" i="1"/>
  <c r="Y124" i="1"/>
  <c r="Z124" i="1" s="1"/>
  <c r="Y25" i="1"/>
  <c r="Y158" i="1"/>
  <c r="Z158" i="1" s="1"/>
  <c r="W162" i="1"/>
  <c r="X162" i="1" s="1"/>
  <c r="W134" i="1"/>
  <c r="X134" i="1" s="1"/>
  <c r="Y162" i="1"/>
  <c r="AD17" i="1"/>
  <c r="Y70" i="1"/>
  <c r="U73" i="1"/>
  <c r="V73" i="1" s="1"/>
  <c r="W79" i="1"/>
  <c r="X79" i="1" s="1"/>
  <c r="W120" i="1"/>
  <c r="X120" i="1" s="1"/>
  <c r="W126" i="1"/>
  <c r="X126" i="1" s="1"/>
  <c r="W38" i="1"/>
  <c r="X38" i="1" s="1"/>
  <c r="Y76" i="1"/>
  <c r="Z76" i="1" s="1"/>
  <c r="Y86" i="1"/>
  <c r="Z86" i="1" s="1"/>
  <c r="W95" i="1"/>
  <c r="X95" i="1" s="1"/>
  <c r="W117" i="1"/>
  <c r="X117" i="1" s="1"/>
  <c r="U154" i="1"/>
  <c r="V154" i="1" s="1"/>
  <c r="U157" i="1"/>
  <c r="V157" i="1" s="1"/>
  <c r="U155" i="1"/>
  <c r="V155" i="1" s="1"/>
  <c r="W156" i="1"/>
  <c r="X156" i="1" s="1"/>
  <c r="W157" i="1"/>
  <c r="X157" i="1" s="1"/>
  <c r="U159" i="1"/>
  <c r="V159" i="1" s="1"/>
  <c r="Y156" i="1"/>
  <c r="Z156" i="1" s="1"/>
  <c r="Y130" i="1"/>
  <c r="Z130" i="1" s="1"/>
  <c r="Y127" i="1"/>
  <c r="Z127" i="1" s="1"/>
  <c r="U119" i="1"/>
  <c r="V119" i="1" s="1"/>
  <c r="U117" i="1"/>
  <c r="V117" i="1" s="1"/>
  <c r="W116" i="1"/>
  <c r="X116" i="1" s="1"/>
  <c r="Y122" i="1"/>
  <c r="Z122" i="1" s="1"/>
  <c r="W124" i="1"/>
  <c r="X124" i="1" s="1"/>
  <c r="Y123" i="1"/>
  <c r="Z123" i="1" s="1"/>
  <c r="W119" i="1"/>
  <c r="X119" i="1" s="1"/>
  <c r="Y118" i="1"/>
  <c r="Z118" i="1" s="1"/>
  <c r="U91" i="1"/>
  <c r="V91" i="1" s="1"/>
  <c r="U69" i="1"/>
  <c r="V69" i="1" s="1"/>
  <c r="U74" i="1"/>
  <c r="V74" i="1" s="1"/>
  <c r="U84" i="1"/>
  <c r="V84" i="1" s="1"/>
  <c r="U90" i="1"/>
  <c r="V90" i="1" s="1"/>
  <c r="Y93" i="1"/>
  <c r="Z93" i="1" s="1"/>
  <c r="Y79" i="1"/>
  <c r="Z79" i="1" s="1"/>
  <c r="Y94" i="1"/>
  <c r="Z94" i="1" s="1"/>
  <c r="W96" i="1"/>
  <c r="X96" i="1" s="1"/>
  <c r="W69" i="1"/>
  <c r="X69" i="1" s="1"/>
  <c r="W74" i="1"/>
  <c r="X74" i="1" s="1"/>
  <c r="W84" i="1"/>
  <c r="X84" i="1" s="1"/>
  <c r="W90" i="1"/>
  <c r="X90" i="1" s="1"/>
  <c r="Y96" i="1"/>
  <c r="Z96" i="1" s="1"/>
  <c r="W75" i="1"/>
  <c r="X75" i="1" s="1"/>
  <c r="W85" i="1"/>
  <c r="X85" i="1" s="1"/>
  <c r="W91" i="1"/>
  <c r="X91" i="1" s="1"/>
  <c r="Y75" i="1"/>
  <c r="Z75" i="1" s="1"/>
  <c r="Y85" i="1"/>
  <c r="Z85" i="1" s="1"/>
  <c r="U29" i="1"/>
  <c r="V29" i="1" s="1"/>
  <c r="U39" i="1"/>
  <c r="V39" i="1" s="1"/>
  <c r="Y19" i="1"/>
  <c r="U19" i="1" s="1"/>
  <c r="V19" i="1" s="1"/>
  <c r="Y31" i="1"/>
  <c r="Z31" i="1" s="1"/>
  <c r="Y34" i="1"/>
  <c r="Z34" i="1" s="1"/>
  <c r="Y40" i="1"/>
  <c r="Z40" i="1" s="1"/>
  <c r="Y20" i="1"/>
  <c r="Z20" i="1" s="1"/>
  <c r="W26" i="1"/>
  <c r="X26" i="1" s="1"/>
  <c r="U28" i="1"/>
  <c r="V28" i="1" s="1"/>
  <c r="Y32" i="1"/>
  <c r="Z32" i="1" s="1"/>
  <c r="U33" i="1"/>
  <c r="V33" i="1" s="1"/>
  <c r="Y35" i="1"/>
  <c r="Z35" i="1" s="1"/>
  <c r="W36" i="1"/>
  <c r="X36" i="1" s="1"/>
  <c r="Y42" i="1"/>
  <c r="Z42" i="1" s="1"/>
  <c r="Y26" i="1"/>
  <c r="Z26" i="1" s="1"/>
  <c r="Y27" i="1"/>
  <c r="Z27" i="1" s="1"/>
  <c r="W29" i="1"/>
  <c r="X29" i="1" s="1"/>
  <c r="Y37" i="1"/>
  <c r="Z37" i="1" s="1"/>
  <c r="W39" i="1"/>
  <c r="X39" i="1" s="1"/>
  <c r="Z16" i="1" l="1"/>
  <c r="U16" i="1"/>
  <c r="V16" i="1" s="1"/>
  <c r="U135" i="1"/>
  <c r="V135" i="1" s="1"/>
  <c r="Z135" i="1"/>
  <c r="U36" i="1"/>
  <c r="V36" i="1" s="1"/>
  <c r="Z36" i="1"/>
  <c r="U80" i="1"/>
  <c r="V80" i="1" s="1"/>
  <c r="Z80" i="1"/>
  <c r="U78" i="1"/>
  <c r="V78" i="1" s="1"/>
  <c r="Z78" i="1"/>
  <c r="U71" i="1"/>
  <c r="V71" i="1" s="1"/>
  <c r="Z71" i="1"/>
  <c r="U25" i="1"/>
  <c r="V25" i="1" s="1"/>
  <c r="Z25" i="1"/>
  <c r="U162" i="1"/>
  <c r="V162" i="1" s="1"/>
  <c r="Z162" i="1"/>
  <c r="Z19" i="1"/>
  <c r="U121" i="1"/>
  <c r="V121" i="1" s="1"/>
  <c r="Z121" i="1"/>
  <c r="U70" i="1"/>
  <c r="V70" i="1" s="1"/>
  <c r="Z70" i="1"/>
  <c r="U95" i="1"/>
  <c r="V95" i="1" s="1"/>
  <c r="Z95" i="1"/>
  <c r="U83" i="1"/>
  <c r="V83" i="1" s="1"/>
  <c r="U158" i="1"/>
  <c r="V158" i="1" s="1"/>
  <c r="U124" i="1"/>
  <c r="V124" i="1" s="1"/>
  <c r="U86" i="1"/>
  <c r="V86" i="1" s="1"/>
  <c r="U76" i="1"/>
  <c r="V76" i="1" s="1"/>
  <c r="U156" i="1"/>
  <c r="V156" i="1" s="1"/>
  <c r="U127" i="1"/>
  <c r="V127" i="1" s="1"/>
  <c r="U130" i="1"/>
  <c r="V130" i="1" s="1"/>
  <c r="U123" i="1"/>
  <c r="V123" i="1" s="1"/>
  <c r="U118" i="1"/>
  <c r="V118" i="1" s="1"/>
  <c r="U122" i="1"/>
  <c r="V122" i="1" s="1"/>
  <c r="U75" i="1"/>
  <c r="V75" i="1" s="1"/>
  <c r="U94" i="1"/>
  <c r="V94" i="1" s="1"/>
  <c r="U79" i="1"/>
  <c r="V79" i="1" s="1"/>
  <c r="U93" i="1"/>
  <c r="V93" i="1" s="1"/>
  <c r="U85" i="1"/>
  <c r="V85" i="1" s="1"/>
  <c r="U96" i="1"/>
  <c r="V96" i="1" s="1"/>
  <c r="U20" i="1"/>
  <c r="V20" i="1" s="1"/>
  <c r="U40" i="1"/>
  <c r="V40" i="1" s="1"/>
  <c r="U32" i="1"/>
  <c r="V32" i="1" s="1"/>
  <c r="U37" i="1"/>
  <c r="V37" i="1" s="1"/>
  <c r="U42" i="1"/>
  <c r="V42" i="1" s="1"/>
  <c r="U31" i="1"/>
  <c r="V31" i="1" s="1"/>
  <c r="U35" i="1"/>
  <c r="V35" i="1" s="1"/>
  <c r="U27" i="1"/>
  <c r="V27" i="1" s="1"/>
  <c r="U26" i="1"/>
  <c r="V26" i="1" s="1"/>
  <c r="U34" i="1"/>
  <c r="V34" i="1" s="1"/>
  <c r="W170" i="1" l="1"/>
  <c r="X170" i="1" s="1"/>
  <c r="W169" i="1"/>
  <c r="X169" i="1" s="1"/>
  <c r="W168" i="1"/>
  <c r="X168" i="1" s="1"/>
  <c r="W166" i="1"/>
  <c r="X166" i="1" s="1"/>
  <c r="W165" i="1"/>
  <c r="X165" i="1" s="1"/>
  <c r="W164" i="1"/>
  <c r="X164" i="1" s="1"/>
  <c r="Y170" i="1"/>
  <c r="Y169" i="1"/>
  <c r="Y168" i="1"/>
  <c r="Y166" i="1"/>
  <c r="Y165" i="1"/>
  <c r="Z165" i="1" s="1"/>
  <c r="Y164" i="1"/>
  <c r="U169" i="1" l="1"/>
  <c r="V169" i="1" s="1"/>
  <c r="Z169" i="1"/>
  <c r="U170" i="1"/>
  <c r="V170" i="1" s="1"/>
  <c r="Z170" i="1"/>
  <c r="U164" i="1"/>
  <c r="V164" i="1" s="1"/>
  <c r="Z164" i="1"/>
  <c r="U166" i="1"/>
  <c r="V166" i="1" s="1"/>
  <c r="Z166" i="1"/>
  <c r="U168" i="1"/>
  <c r="V168" i="1" s="1"/>
  <c r="Z168" i="1"/>
  <c r="U165" i="1"/>
  <c r="V165" i="1" s="1"/>
</calcChain>
</file>

<file path=xl/sharedStrings.xml><?xml version="1.0" encoding="utf-8"?>
<sst xmlns="http://schemas.openxmlformats.org/spreadsheetml/2006/main" count="2005" uniqueCount="395">
  <si>
    <t>Категория</t>
  </si>
  <si>
    <t>Тип продукции</t>
  </si>
  <si>
    <t>Артикул</t>
  </si>
  <si>
    <t>Название продукта</t>
  </si>
  <si>
    <t>Категория качества</t>
  </si>
  <si>
    <t>Цвет</t>
  </si>
  <si>
    <t>Кол-во листов</t>
  </si>
  <si>
    <t>Кол-во слоев</t>
  </si>
  <si>
    <t>Страна производства</t>
  </si>
  <si>
    <t>ГИГИЕНИЧЕСКАЯ ПРОДУКЦИЯ ДЛЯ ТУАЛЕТНЫХ КОМНАТ</t>
  </si>
  <si>
    <t>H1</t>
  </si>
  <si>
    <t>Диспенсеры</t>
  </si>
  <si>
    <t>-</t>
  </si>
  <si>
    <t>металлик</t>
  </si>
  <si>
    <t>Польша</t>
  </si>
  <si>
    <t>белый</t>
  </si>
  <si>
    <t>Венгрия</t>
  </si>
  <si>
    <t>черный</t>
  </si>
  <si>
    <t>Китай</t>
  </si>
  <si>
    <t>Расходные материалы</t>
  </si>
  <si>
    <t>Советск</t>
  </si>
  <si>
    <t>Россия</t>
  </si>
  <si>
    <t>Аксессуары</t>
  </si>
  <si>
    <t>H2</t>
  </si>
  <si>
    <t>Германия</t>
  </si>
  <si>
    <t>натуральный</t>
  </si>
  <si>
    <t>Финляндия</t>
  </si>
  <si>
    <t>H3</t>
  </si>
  <si>
    <t>Каменногорск</t>
  </si>
  <si>
    <t>T1</t>
  </si>
  <si>
    <t>T2</t>
  </si>
  <si>
    <t>США</t>
  </si>
  <si>
    <t>T3</t>
  </si>
  <si>
    <t>T4</t>
  </si>
  <si>
    <t>T6</t>
  </si>
  <si>
    <t>T8</t>
  </si>
  <si>
    <t>Великобритания</t>
  </si>
  <si>
    <t>T9</t>
  </si>
  <si>
    <t>S1/S11</t>
  </si>
  <si>
    <t>S1</t>
  </si>
  <si>
    <t>кремовый</t>
  </si>
  <si>
    <t>1000 мл</t>
  </si>
  <si>
    <t>Швеция</t>
  </si>
  <si>
    <t>прозрачный</t>
  </si>
  <si>
    <t>синий</t>
  </si>
  <si>
    <t>S2</t>
  </si>
  <si>
    <t>475 мл</t>
  </si>
  <si>
    <t xml:space="preserve">кремовый </t>
  </si>
  <si>
    <t>5 л</t>
  </si>
  <si>
    <t>S4</t>
  </si>
  <si>
    <t>F1</t>
  </si>
  <si>
    <t>Италия</t>
  </si>
  <si>
    <t>Венев</t>
  </si>
  <si>
    <t>A1</t>
  </si>
  <si>
    <t>V1</t>
  </si>
  <si>
    <t>B1</t>
  </si>
  <si>
    <t>50 л</t>
  </si>
  <si>
    <t>B2</t>
  </si>
  <si>
    <t>20 л</t>
  </si>
  <si>
    <t>B3</t>
  </si>
  <si>
    <t>МАТЕРИАЛЫ ДЛЯ ПРОТИРКИ И ОЧИСТКИ</t>
  </si>
  <si>
    <t>красный</t>
  </si>
  <si>
    <t>M2</t>
  </si>
  <si>
    <t xml:space="preserve">белый </t>
  </si>
  <si>
    <t>голубой</t>
  </si>
  <si>
    <t>M4</t>
  </si>
  <si>
    <t>W1</t>
  </si>
  <si>
    <t>W3</t>
  </si>
  <si>
    <t>Нидерланды</t>
  </si>
  <si>
    <t>W4</t>
  </si>
  <si>
    <t>ПРОДУКЦИЯ ДЛЯ ДЕКОРА СТОЛА</t>
  </si>
  <si>
    <t>шампань</t>
  </si>
  <si>
    <t>серый</t>
  </si>
  <si>
    <t>N4</t>
  </si>
  <si>
    <t>деревянный</t>
  </si>
  <si>
    <t>алюминий</t>
  </si>
  <si>
    <t>Запасные части</t>
  </si>
  <si>
    <t>Франция</t>
  </si>
  <si>
    <t>Кол-во упаковок в коробе</t>
  </si>
  <si>
    <t>Комментарий</t>
  </si>
  <si>
    <t>5000 мл</t>
  </si>
  <si>
    <t>Цена за КОРОБ (TRP)</t>
  </si>
  <si>
    <t>Собственное локальное производство</t>
  </si>
  <si>
    <t>d = 9 см</t>
  </si>
  <si>
    <t>мм: 235 х 235 х 622</t>
  </si>
  <si>
    <t>мм: 191 х 307 х 145</t>
  </si>
  <si>
    <t xml:space="preserve">мм: 203 × 136 х 193 </t>
  </si>
  <si>
    <t xml:space="preserve">мм: 178 × 150 × 209 </t>
  </si>
  <si>
    <t>мм: 200 х 141 х 169</t>
  </si>
  <si>
    <t>25.0 см х 21.0 см</t>
  </si>
  <si>
    <t>21.3 см х 22.5 см</t>
  </si>
  <si>
    <t>21.3 см х 23.4 см</t>
  </si>
  <si>
    <t>23.0 см х 23.0 см</t>
  </si>
  <si>
    <t>23.0 см х 11.0 см</t>
  </si>
  <si>
    <t>16.0 см х 9.5 см</t>
  </si>
  <si>
    <t>12.5 см х 9.5 см</t>
  </si>
  <si>
    <t>17.0 см х 13.2 см</t>
  </si>
  <si>
    <t>20.8 см х 19.0 см</t>
  </si>
  <si>
    <t>35.0 см х 19.8 см</t>
  </si>
  <si>
    <t>41.5 см х 35.5 см</t>
  </si>
  <si>
    <t>39.0 см х 39.0 см</t>
  </si>
  <si>
    <t>23.0 см х 16.0 см</t>
  </si>
  <si>
    <t>23.8 см х 23.8 см</t>
  </si>
  <si>
    <t>34.0 см х 36.9 см</t>
  </si>
  <si>
    <t>36.0 см х 27.5 см</t>
  </si>
  <si>
    <t>180 м х 27.5 см</t>
  </si>
  <si>
    <t>Размер листа
(Д х Ш)</t>
  </si>
  <si>
    <t>отгрузка CON</t>
  </si>
  <si>
    <t>150 м х 21.0 см</t>
  </si>
  <si>
    <t>280 м х 21.0 см</t>
  </si>
  <si>
    <t>15 м х 9.5 см</t>
  </si>
  <si>
    <t>23 м х 9.5 см</t>
  </si>
  <si>
    <t>90 м х 9.9 см</t>
  </si>
  <si>
    <t>100 м х 9.9 см</t>
  </si>
  <si>
    <t>135 м х 9.9 см</t>
  </si>
  <si>
    <t>206.9 м х 13.2 см</t>
  </si>
  <si>
    <t>275 м х 19.8 см</t>
  </si>
  <si>
    <t>270 м х 19.8 см</t>
  </si>
  <si>
    <t>255 м х 36.9 см</t>
  </si>
  <si>
    <t>41.0 см х 37.0 см</t>
  </si>
  <si>
    <t>Размер рулона 
(Д х Ш)</t>
  </si>
  <si>
    <t>% 
изменения</t>
  </si>
  <si>
    <t>Цена за УПАКОВКУ (CON)</t>
  </si>
  <si>
    <t>Кол-во коробов на паллете</t>
  </si>
  <si>
    <t>Кол-во рулонов</t>
  </si>
  <si>
    <t>Для небумажной продукции</t>
  </si>
  <si>
    <t>10 шт.</t>
  </si>
  <si>
    <t>12. Замки и ключи для диспенсеров</t>
  </si>
  <si>
    <t>ЗАМКИ И КЛЮЧИ ДЛЯ ДИСПЕНСЕРОВ</t>
  </si>
  <si>
    <t>УПАКОВКА (CON)</t>
  </si>
  <si>
    <t>КОРОБ (TRP)</t>
  </si>
  <si>
    <t>ПАЛЛЕТА</t>
  </si>
  <si>
    <t>Базовая цена 
(руб. без НДС)</t>
  </si>
  <si>
    <t>Базовая цена 
(руб. с НДС)</t>
  </si>
  <si>
    <t>Actual BASE
DISTR
(руб. без НДС)</t>
  </si>
  <si>
    <t>Actual BASE
DISTR
(руб. с НДС)</t>
  </si>
  <si>
    <t>бирюзовый</t>
  </si>
  <si>
    <t>105 м х 27.6 см</t>
  </si>
  <si>
    <t>100 м х 27.6 см</t>
  </si>
  <si>
    <t>39.5 см х 27.6 см</t>
  </si>
  <si>
    <t>40.5 см х 30.0 см</t>
  </si>
  <si>
    <t>360 м х 30.0 см</t>
  </si>
  <si>
    <t>СПГ</t>
  </si>
  <si>
    <t>Торк жидкое мыло гигиеническое, категория качества Комфорт, 1000 мл</t>
  </si>
  <si>
    <t>Торк жидкое мыло мягкое мини, категория качества Комфорт, 475 мл</t>
  </si>
  <si>
    <t>Торк лосьон для рук и тела мини, категория качества Комфорт, 475 мл</t>
  </si>
  <si>
    <t>Торк жидкое мыло-пена, категория качества Комфорт, 5000 мл</t>
  </si>
  <si>
    <t>12.2 см х 9.2 см</t>
  </si>
  <si>
    <t>16.1 м х 9.2 см</t>
  </si>
  <si>
    <t>10. Торк Экспресснап диспенсерные салфетки</t>
  </si>
  <si>
    <t>Комфорт</t>
  </si>
  <si>
    <t>Стандарт</t>
  </si>
  <si>
    <t>Премиум</t>
  </si>
  <si>
    <t>Tork Matic® диспенсер для полотенец в рулонах, белый</t>
  </si>
  <si>
    <t>Tork Matic® диспенсер для полотенец в рулонах, черный</t>
  </si>
  <si>
    <t>Tork Matic® диспенсер для полотенец в рулонах с сенсором Intuition™, белый</t>
  </si>
  <si>
    <t>Tork Matic® диспенсер для полотенец в рулонах с сенсором Intuition™, черный</t>
  </si>
  <si>
    <t>Tork Matic® диспенсер для полотенец в рулонах с сенсором Intuition™ серии Image Design, металлик</t>
  </si>
  <si>
    <t>Tork Matic® блок сетевого питания для диспенсеров для полотенец в рулонах серий Image Design и Elevation, черный 
(для диспенсеров версии -63 и далее)</t>
  </si>
  <si>
    <t>Tork Matic® кассета для диспенсеров для полотенец в рулонах серии Elevation с индикатором расхода рулона, белая  
(для диспенсеров версий -02, 03, 60, 62)</t>
  </si>
  <si>
    <t>Tork Matic® кассета для диспенсеров для полотенец в рулонах серии Elevation с индикатором расхода рулона, черная
(для диспенсеров версий -02, 03, 60, 62)</t>
  </si>
  <si>
    <t>Tork Matic® кассета для диспенсеров для полотенец в рулонах серии Elevation c возможностью работы от сети, белая</t>
  </si>
  <si>
    <t>Tork Matic® кассета для диспенсеров для полотенец в рулонах серии Elevation c возможностью работы от сети, черная</t>
  </si>
  <si>
    <t>Tork Matic® кассета для диспенсеров для полотенец в рулонах серии Image Design c возможностью работы от сети, черная</t>
  </si>
  <si>
    <t>Tork Xpress® мини-диспенсер для листовых полотенец Multifold, белый</t>
  </si>
  <si>
    <t>Tork Xpress® диспенсер для листовых полотенец Multifold настольный, черный</t>
  </si>
  <si>
    <t>Tork Xpress® диспенсер для листовых полотенец Multifold настольный серии Image Design, металлик</t>
  </si>
  <si>
    <t>Tork диспенсер для листовых полотенец Singlefold сложения ZZ и С, белый</t>
  </si>
  <si>
    <t>Tork диспенсер для листовых полотенец Singlefold сложения ZZ и С, черный</t>
  </si>
  <si>
    <t>Tork мини-диспенсер для листовых полотенец Singlefold сложения ZZ и С, черный</t>
  </si>
  <si>
    <t>Tork диспенсер для туалетной бумаги в мини-рулонах серии Image Design, металлик</t>
  </si>
  <si>
    <t>Tork двойной диспенсер для туалетной бумаги в мини-рулонах, черный</t>
  </si>
  <si>
    <t>Tork диспенсер для листовой туалетной бумаги, белый</t>
  </si>
  <si>
    <t>Tork диспенсер для листовой туалетной бумаги, черный</t>
  </si>
  <si>
    <t>Tork диспенсер для туалетной бумаги в стандартных рулонах, белый</t>
  </si>
  <si>
    <t>Tork диспенсер для туалетной бумаги в стандартных рулонах, черный</t>
  </si>
  <si>
    <t>Tork диспенсер для туалетной бумаги Mid-size в миди-рулонах, белый</t>
  </si>
  <si>
    <t>Tork диспенсер для туалетной бумаги Mid-size в миди-рулонах, черный</t>
  </si>
  <si>
    <t>Tork SmartOne® диспенсер для туалетной бумаги в рулонах серии Image Design, металлик</t>
  </si>
  <si>
    <t>Tork SmartOne® диспенсер для туалетной бумаги в мини-рулонах, белый</t>
  </si>
  <si>
    <t>Tork SmartOne® диспенсер для туалетной бумаги в мини-рулонах, черный</t>
  </si>
  <si>
    <t>Tork SmartOne® двойной диспенсер для т.бумаги в мини-рулонах, белый</t>
  </si>
  <si>
    <t>Tork SmartOne® двойной диспенсер для т.бумаги в мини-рулонах, черный</t>
  </si>
  <si>
    <t>Tork диспенсер для жидкого мыла / мыла-спрея, белый</t>
  </si>
  <si>
    <t>Tork клавиша с мягким нажатием для диспенсера систем S1/S11 серии Elevation, белая</t>
  </si>
  <si>
    <t>Tork клавиша с мягким нажатием для диспенсера систем S1/S11 серии Elevation, черная</t>
  </si>
  <si>
    <t>Tork крем-мыло для душа, категория качества Premium, 1000 мл</t>
  </si>
  <si>
    <t>Tork мини-диспенсер для жидкого мыла, белый</t>
  </si>
  <si>
    <t>Tork крем-мыло для душа мини, категория качества Premium, 475 мл</t>
  </si>
  <si>
    <t>Tork диспенсер для мыла-пены, белый</t>
  </si>
  <si>
    <t>Tork диспенсер для мыла-пены с сенсором Intuition™, белый</t>
  </si>
  <si>
    <t>Tork диспенсер для мыла-пены с сенсором Intuition™, черный</t>
  </si>
  <si>
    <t>Tork клавиша подачи для диспенсера для мыла-пены, белая</t>
  </si>
  <si>
    <t>Tork клавиша подачи для диспенсера для мыла-пены, черная</t>
  </si>
  <si>
    <t>Tork диспенсер для салфеток для лица, белый</t>
  </si>
  <si>
    <t>Tork диспенсер для салфеток для лица серии Image Design, металлик</t>
  </si>
  <si>
    <t>Tork диспенсер для бумажных покрытий на унитаз, белый</t>
  </si>
  <si>
    <t>Tork корзина для мусора 50 л серии Image Design, металлик (крышка в комплект не входит)</t>
  </si>
  <si>
    <t>Tork крышка для корзины для мусора 50 л белая</t>
  </si>
  <si>
    <t>Tork крышка для корзины для мусора 50 л черная</t>
  </si>
  <si>
    <t>Tork крышка для корзины для мусора 50 л серии Image Design, черная</t>
  </si>
  <si>
    <t>Tork корзина для мусора 20 л, белая</t>
  </si>
  <si>
    <t>Tork корзина для мусора 5 л, белая</t>
  </si>
  <si>
    <t>Tork корзина для мусора 5 л, черная</t>
  </si>
  <si>
    <t>Tork Elevation диспенсер для полотенец с рулонах с ЦВ, белый</t>
  </si>
  <si>
    <t>Tork Elevation диспенсер для полотенец с рулонах с ЦВ, черный</t>
  </si>
  <si>
    <t>Tork Performance диспенсер для полотенец с рулонах с ЦВ, белый</t>
  </si>
  <si>
    <t>Tork Performance диспенсер для полотенец с рулонах с ЦВ, красный</t>
  </si>
  <si>
    <t>Tork Reflex™ диспенсер для полотенец с рулонах с ЦВ, голубой</t>
  </si>
  <si>
    <t>Tork Reflex™ диспенсер для полотенец с рулонах с ЦВ, белый</t>
  </si>
  <si>
    <t>Tork Performance диспенсер для материалов в рулоне напольный, белый</t>
  </si>
  <si>
    <t>Tork держатель мешка для мусора для диспенсера W1, черный</t>
  </si>
  <si>
    <t>Tork протирочная бумага повышенной прочности в рулоне, категория качества Premium, 3-сл., синяя</t>
  </si>
  <si>
    <t>Tork нетканый материал безворсовый в большом рулоне (съемная втулка), категория качества Premium, 1-сл., синяя</t>
  </si>
  <si>
    <t>Tork Performance диспенсер для материалов в салфетках, белый</t>
  </si>
  <si>
    <t>Tork нетканый материал для кухни, категория качества Premium, 1-сл., белый</t>
  </si>
  <si>
    <t>Tork Xpressnap® диспенсер большой емкости, черный</t>
  </si>
  <si>
    <t>Tork Xpressnap® диспенсер для линии раздачи, серый</t>
  </si>
  <si>
    <t>Tork Xpressnap® диспенсер для линии раздачи, черный</t>
  </si>
  <si>
    <t>Tork Xpressnap® диспенсер настольный, серый</t>
  </si>
  <si>
    <t>Tork Xpressnap® диспенсер настольный, черный</t>
  </si>
  <si>
    <t>Tork Xpressnap® диспенсер настольный, деревянный</t>
  </si>
  <si>
    <t>Tork Xpressnap® диспенсер настольный, алюминий</t>
  </si>
  <si>
    <t>Tork LinStyle® салфетки 39х39, категория качества Premium, 1-сл., шампань</t>
  </si>
  <si>
    <t>Tork cалфетки 24х24, категория качества Advanced, 2-сл., белые</t>
  </si>
  <si>
    <t>Tork коастер, категория качества Advanced, 8-сл., белый</t>
  </si>
  <si>
    <t>Tork замок для диспенсеров серии Elevation, белый (упаковка 10 шт.)</t>
  </si>
  <si>
    <t>Tork замок для диспенсеров серии Elevation и Image Design, черный (упаковка 10 шт.)</t>
  </si>
  <si>
    <t>Tork ключ для диспенсеров</t>
  </si>
  <si>
    <t>1.1. Tork Matic® полотенца в рулонах</t>
  </si>
  <si>
    <t>1.2. Tork Xpress® листовые полотенца Multifold</t>
  </si>
  <si>
    <t>1.3. Tork листовые полотенца Singlefold сложения ZZ и C</t>
  </si>
  <si>
    <t>10. Tork Xpressnap® диспенсерные салфетки</t>
  </si>
  <si>
    <t>11.1. Tork LinStyle® салфетки для ужина</t>
  </si>
  <si>
    <t>11.2. Tork салфетки сервировочные коктейльные</t>
  </si>
  <si>
    <t>525 м х 9.2 см</t>
  </si>
  <si>
    <t>170 м х 9.2 см</t>
  </si>
  <si>
    <t>14.0 см х 9.2 см</t>
  </si>
  <si>
    <t>200 м х 9.2 см</t>
  </si>
  <si>
    <t>118.15 м х 13.2 см</t>
  </si>
  <si>
    <t>Tork Performance диспенсер Макси для материалов в рулоне (съемная втулка)</t>
  </si>
  <si>
    <t>W2</t>
  </si>
  <si>
    <t>Базовый прайс-лист на продукцию торговой марки Tellus/Торк</t>
  </si>
  <si>
    <t>35.0 см х 35.0 см</t>
  </si>
  <si>
    <t>желтый</t>
  </si>
  <si>
    <t>зеленый</t>
  </si>
  <si>
    <t>Tork Xpress® бумажные полотенца листовые Multifold, категория качества Universal, 2-сл.</t>
  </si>
  <si>
    <t>100 мл</t>
  </si>
  <si>
    <t>Торк аэрозольный освежитель воздуха, категория качества Стандарт, цитрусовый аромат</t>
  </si>
  <si>
    <t>Торк аэрозольный освежитель воздуха, категория качества Стандарт, цветочный аромат</t>
  </si>
  <si>
    <t>Торк аэрозольный освежитель воздуха, категория качества Стандарт, тропический аромат</t>
  </si>
  <si>
    <t>Баланс</t>
  </si>
  <si>
    <t>1.3. Tellus листовые полотенца с моносложением формата ZZ</t>
  </si>
  <si>
    <t>HT1</t>
  </si>
  <si>
    <t>HT2</t>
  </si>
  <si>
    <t>HT3</t>
  </si>
  <si>
    <t>TP1</t>
  </si>
  <si>
    <t>TP2</t>
  </si>
  <si>
    <t>TP3</t>
  </si>
  <si>
    <t>TP4</t>
  </si>
  <si>
    <t>TP6</t>
  </si>
  <si>
    <t>TP8</t>
  </si>
  <si>
    <t>TP9</t>
  </si>
  <si>
    <t>SC1</t>
  </si>
  <si>
    <t>SC2</t>
  </si>
  <si>
    <t>SC4</t>
  </si>
  <si>
    <t>FT1</t>
  </si>
  <si>
    <t>AF1</t>
  </si>
  <si>
    <t>VS1</t>
  </si>
  <si>
    <t>MC2</t>
  </si>
  <si>
    <t>MC4</t>
  </si>
  <si>
    <t>NS4</t>
  </si>
  <si>
    <t>1. БУМАЖНЫЕ ПОЛОТЕНЦА (HT = Hand Towels)</t>
  </si>
  <si>
    <t>10. ДИСПЕНСЕРНЫЕ САЛФЕТКИ (NS = NapServe)</t>
  </si>
  <si>
    <t>11. САЛФЕТКИ, КОАСТЕРЫ</t>
  </si>
  <si>
    <t>2. КОСМЕТИЧЕСКАЯ ПРОДУКЦИЯ (SС = Skincare)</t>
  </si>
  <si>
    <t>2.1. Tork жидкое мыло и мыло-спрей для ухода за кожей</t>
  </si>
  <si>
    <t>2.1. Торк жидкое мыло и мыло-спрей для ухода за кожей</t>
  </si>
  <si>
    <t>2.2. Tork жидкое мыло мини</t>
  </si>
  <si>
    <t>2.2. Торк жидкое мыло мини</t>
  </si>
  <si>
    <t>2.3. Tork мыло-пена</t>
  </si>
  <si>
    <t>2.3. Tellus мыло-пена</t>
  </si>
  <si>
    <t>2.4. Торк жидкое мыло и мыло-пена в канистрах</t>
  </si>
  <si>
    <t>3.3. Tork листовая туалетная бумага</t>
  </si>
  <si>
    <t>3.4. Tork туалетная бумага в стандартных рулонах</t>
  </si>
  <si>
    <t>3.4. Tellus туалетная бумага в стандартных рулонах</t>
  </si>
  <si>
    <t>3.5. Tork туалетная бумага Mid-size в миди-рулонах</t>
  </si>
  <si>
    <t>3.6. Tork SmartOne® туалетная бумага в рулонах</t>
  </si>
  <si>
    <t>3.7. Tork SmartOne® туалетная бумага в мини-рулонах</t>
  </si>
  <si>
    <t>3. ТУАЛЕТНАЯ БУМАГА (TP = Toilet Paper)</t>
  </si>
  <si>
    <t>3.2. Tork туалетная бумага в мини-рулонах</t>
  </si>
  <si>
    <t>4. ОСВЕЖИТЕЛИ ВОЗДУХА (AF = Air Fresheners)</t>
  </si>
  <si>
    <t>4.1. Торк аэрозольные освежители воздуха</t>
  </si>
  <si>
    <t>5. ПОКРЫТИЯ НА УНИТАЗ (VS = Vip Seat)</t>
  </si>
  <si>
    <t>5. Tork индивидуальные бумажные покрытия на унитаз</t>
  </si>
  <si>
    <t>6. КОРЗИНЫ ДЛЯ МУСОРА (B = Bin)</t>
  </si>
  <si>
    <t>6.1. Tork корзины для мусора 50 л</t>
  </si>
  <si>
    <t>6.2. Tork корзины для мусора 20 л</t>
  </si>
  <si>
    <t>6.3. Tork корзины для мусора 5 л</t>
  </si>
  <si>
    <t>7. МАТЕРИАЛЫ С ЦЕНТРАЛЬНОЙ ВЫТЯЖКОЙ (MC = Material Centerfeed)</t>
  </si>
  <si>
    <t>7.1. Tork полотенца в рулонах c центральной вытяжкой (ЦВ)</t>
  </si>
  <si>
    <t>7.2. Tork Reflex™ полотенца в рулонах с центральной вытяжкой (ЦВ)</t>
  </si>
  <si>
    <t>8. МАТЕРИАЛЫ ДЛЯ ПРОТИРКИ (WM = Wiping Material)</t>
  </si>
  <si>
    <t>8.1. Tork протирочные материалы в рулонах</t>
  </si>
  <si>
    <t>8.1. Торк протирочные материалы в рулонах</t>
  </si>
  <si>
    <t>8.2. Tork протирочные материалы в салфетках</t>
  </si>
  <si>
    <t>9. Tork салфетки для лица</t>
  </si>
  <si>
    <t>9. Tellus салфетки для лица</t>
  </si>
  <si>
    <t>20.6 см х 23.0 см</t>
  </si>
  <si>
    <t>Система Tellus</t>
  </si>
  <si>
    <t>Система Торк</t>
  </si>
  <si>
    <t>САЛФЕТКИ</t>
  </si>
  <si>
    <t>9. САЛФЕТКИ ДЛЯ ЛИЦА (FT = Facial Tissues)</t>
  </si>
  <si>
    <t>Tellus Полотенца бумажные Моносложение, категория качества Премиум, 2-сл.</t>
  </si>
  <si>
    <t>Tellus Полотенца бумажные Моносложение, категория качества Комфорт, 2-сл.</t>
  </si>
  <si>
    <t>Tellus Полотенца бумажные Моносложение, категория качества Стандарт, 1-сл.</t>
  </si>
  <si>
    <t>Tellus Полотенца бумажные Моносложение, категория качества Баланс, 1-сл.</t>
  </si>
  <si>
    <t>Tellus Бумага туалетная в больших рулонах, категория качества Стандарт, 1-сл.</t>
  </si>
  <si>
    <t>Tellus Бумага туалетная в мини-рулонах, категория качества Премиум, 2-сл.</t>
  </si>
  <si>
    <t>Tellus Бумага туалетная в мини-рулонах, категория качества Комфорт, 2-сл.</t>
  </si>
  <si>
    <t>Tellus Бумага туалетная в мини-рулонах, категория качества Стандарт, 1-сл.</t>
  </si>
  <si>
    <t>Tellus Бумага туалетная в стандартных рулонах, категория качества Комфорт, 3-сл.</t>
  </si>
  <si>
    <t>Tellus Бумага туалетная в стандартных рулонах, категория качества Премиум, 2-сл.</t>
  </si>
  <si>
    <t>Tellus Бумага туалетная в стандартных рулонах, категория качества Комфорт, 2-сл.</t>
  </si>
  <si>
    <t>Tellus Бумага туалетная в миди-рулонах, категория качества Комфорт, 2-сл.</t>
  </si>
  <si>
    <t>Tellus Покрытия на унитаз, категория качества Комфорт</t>
  </si>
  <si>
    <t>Tellus Салфетки бумажные косметические, категория качества Премиум, 2-сл.</t>
  </si>
  <si>
    <t>Tellus Салфетки диспенсерные, категория качества Стандарт, 2-сл.</t>
  </si>
  <si>
    <t>Tellus Бумага протирочная, категория качества Стандарт, 1-сл.</t>
  </si>
  <si>
    <t>Tellus Микрофибра многоразового использования, синяя</t>
  </si>
  <si>
    <t>Tellus Микрофибра многоразового использования, желтая</t>
  </si>
  <si>
    <t>Tellus Микрофибра многоразового использования, зеленая</t>
  </si>
  <si>
    <t>Tellus Микрофибра многоразового использования, красная</t>
  </si>
  <si>
    <t>Tellus SmartChoice бумага туалетная в рулонах, категория качества Комфорт, 2-сл.</t>
  </si>
  <si>
    <t>Tellus SmartChoice бумага туалетная в мини-рулонах, категория качества Комфорт, 2-сл.</t>
  </si>
  <si>
    <t>4.1. Tellus аэрозольные освежители воздуха</t>
  </si>
  <si>
    <t>Tellus диспенсер для аэрозольного освежителя воздуха, белый</t>
  </si>
  <si>
    <t>Tellus диспенсер для аэрозольного освежителя воздуха, черный</t>
  </si>
  <si>
    <t>Tellus Жидкое мыло мягкое, категория качества Комфорт, 1000 мл</t>
  </si>
  <si>
    <t>Tellus Мыло-пена гигиеническое, категория качества Комфорт, 1000 мл</t>
  </si>
  <si>
    <t>Tellus Мыло-пена мягкое, категория качества Комфорт, 1000 мл</t>
  </si>
  <si>
    <t>Tellus Жидкое мыло, категория качества Комфорт, 5000 мл</t>
  </si>
  <si>
    <t>2.1. Tellus жидкое мыло и мыло-спрей для ухода за кожей</t>
  </si>
  <si>
    <t>2.4. Tellus жидкое мыло и мыло-пена в канистрах</t>
  </si>
  <si>
    <t>10. Tellus диспенсерные салфетки</t>
  </si>
  <si>
    <t>3.1. Tellus туалетная бумага в больших рулонах</t>
  </si>
  <si>
    <t>3.2. Tellus туалетная бумага в мини-рулонах</t>
  </si>
  <si>
    <t>5. Tellus индивидуальные бумажные покрытия на унитаз</t>
  </si>
  <si>
    <t>7.1. Tellus полотенца в рулонах c центральной вытяжкой (ЦВ)</t>
  </si>
  <si>
    <t>3.6. Tellus SmartChoice туалетная бумага в рулонах</t>
  </si>
  <si>
    <t>3.7. Tellus SmartChoice туалетная бумага в мини-рулонах</t>
  </si>
  <si>
    <t>3.5. Tellus туалетная бумага Mid-size в миди-рулонах</t>
  </si>
  <si>
    <t>Торк бумажные полотенца протирочные в рулонах, категория качества Стандарт, 1-сл., бирюзовые</t>
  </si>
  <si>
    <t>Торк материал нетканый протирочный в рулонах, категория качества Комфорт, 1-сл., белый</t>
  </si>
  <si>
    <t>Торк материал нетканый протирочный в рулонах, категория качества Комфорт, 1-сл., бирюзовый</t>
  </si>
  <si>
    <t>Торк Экспресснап диспенсерные салфетки, категория качества Премиум, 2-сл.</t>
  </si>
  <si>
    <t>1.1. Tellus Matic Solution® полотенца в рулонах</t>
  </si>
  <si>
    <t>Tellus Matic Solution® диспенсер для полотенец в рулонах, белый</t>
  </si>
  <si>
    <t>Tellus Matic Solution® диспенсер для полотенец в рулонах, черный</t>
  </si>
  <si>
    <t>Tellus Matic Solution® диспенсер для полотенец в рулонах с сенсором, белый</t>
  </si>
  <si>
    <t>Tellus Matic Solution® диспенсер для полотенец в рулонах с сенсором, черный</t>
  </si>
  <si>
    <t>Tellus диспенсер для мыла-пены с сенсором, белый</t>
  </si>
  <si>
    <t>Tellus диспенсер для мыла-пены с сенсором, черный</t>
  </si>
  <si>
    <t>Tellus Matic Solution® Полотенца бумажные в рулонах, категория качества Комфорт, 2-сл.</t>
  </si>
  <si>
    <t>Tellus Matic Solution® Полотенца бумажные в рулонах, категория качества Стандарт, 1-сл.</t>
  </si>
  <si>
    <t>Tellus Бумага туалетная в миди-рулонах, категория качества Премиум, 2-сл.</t>
  </si>
  <si>
    <t>Tellus Бумага туалетная в миди-рулонах, категория качества Стандарт, 1-сл.</t>
  </si>
  <si>
    <t>WM4</t>
  </si>
  <si>
    <t>WM5</t>
  </si>
  <si>
    <t>8.3. Tellus протирочные материалы от шефа</t>
  </si>
  <si>
    <t>8.4. Tellus протирочные материалы Pop up</t>
  </si>
  <si>
    <t>8.5. Tellus микрофибра многоразового использования</t>
  </si>
  <si>
    <t>35.0 см х 41.0 см</t>
  </si>
  <si>
    <t>22.5 см х 41.0 см</t>
  </si>
  <si>
    <t>Tellus биоразлагаемый бумажный протирочный материал</t>
  </si>
  <si>
    <t xml:space="preserve">Tellus универсальный нетканый протирочный материал </t>
  </si>
  <si>
    <t>Tellus нетканый протирочный материал повышенной прочности</t>
  </si>
  <si>
    <t>Tellus безворсовый нетканый протирочный материал</t>
  </si>
  <si>
    <t>Tellus нетканый протирочный материал для кухни</t>
  </si>
  <si>
    <t>11.3. Tork коастеры</t>
  </si>
  <si>
    <t>Tellus Reflex Solution® протирочная бумага в рулонах с ЦВ (съемная втулка), категория качества Стандарт, 1-сл.</t>
  </si>
  <si>
    <t>7.2. Tellus Reflex Solution® полотенца в рулонах с центральной вытяжкой (ЦВ)</t>
  </si>
  <si>
    <t>Tellus листовая туалетная бумага, категория качества Премиум, 2-сл.</t>
  </si>
  <si>
    <t>3.3. Tellus листовая туалетная бумага</t>
  </si>
  <si>
    <t>Tellus держатель для протирочного материала Pop-Up</t>
  </si>
  <si>
    <t>Tellus Мыло-пена ультрамягкое, категория качества Премиум, 1000 мл</t>
  </si>
  <si>
    <t>Tellus бумажные косметические салфетки, категория качества Премиум, 2-сл.</t>
  </si>
  <si>
    <t>(цены действительны с 01 апреля 2026 года)</t>
  </si>
  <si>
    <t>Цены 
01.01.2026</t>
  </si>
  <si>
    <t>Цены с 01.04.2026</t>
  </si>
  <si>
    <t>Tellus бумажные полотенца листовые с мультисложением, категория качества Комфорт, 2-сл.</t>
  </si>
  <si>
    <t>1.2. Tellus листовые полотенца с мультисложением</t>
  </si>
  <si>
    <t>Tellus листовая туалетная бумага, категория качества Стандарт, 1-сл.</t>
  </si>
  <si>
    <t>Tellus туалетная бумага в стандартных рулонах ультрамягкая, категория качества Премиум, 3-сл.</t>
  </si>
  <si>
    <t>Tellus Reflex Solution® протирочная бумага в рулонах с ЦВ (съемная втулка), категория качества Комфорт, 1-сл.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</si>
</sst>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14"/>
      <name val="Arial"/>
      <family val="2"/>
      <charset val="204"/>
    </font>
    <font>
      <b/>
      <sz val="14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 tint="0.499984740745262"/>
      <name val="Arial"/>
      <family val="2"/>
      <charset val="204"/>
    </font>
    <font>
      <sz val="8"/>
      <color theme="1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sz val="8"/>
      <color theme="0" tint="-0.499984740745262"/>
      <name val="Arial"/>
      <family val="2"/>
      <charset val="204"/>
    </font>
    <font>
      <sz val="8"/>
      <name val="Calibri"/>
      <family val="2"/>
      <scheme val="minor"/>
    </font>
    <font>
      <b/>
      <sz val="36"/>
      <name val="Arial"/>
      <family val="2"/>
      <charset val="204"/>
    </font>
    <font>
      <sz val="11"/>
      <name val="Calibri"/>
      <family val="2"/>
      <scheme val="minor"/>
    </font>
    <font>
      <b/>
      <sz val="8"/>
      <color theme="1"/>
      <name val="Arial"/>
      <family val="2"/>
      <charset val="204"/>
    </font>
    <font>
      <sz val="8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2" fillId="0" borderId="0"/>
    <xf numFmtId="0" fontId="1" fillId="0" borderId="0"/>
  </cellStyleXfs>
  <cellXfs count="473">
    <xf numFmtId="0" fontId="0" fillId="0" borderId="0" xfId="0"/>
    <xf numFmtId="0" fontId="0" fillId="0" borderId="0" xfId="0" applyAlignment="1">
      <alignment horizontal="center" vertical="center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4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4" fontId="4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8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left" vertical="center" wrapText="1" indent="1"/>
    </xf>
    <xf numFmtId="0" fontId="9" fillId="0" borderId="12" xfId="0" applyFont="1" applyBorder="1" applyAlignment="1">
      <alignment horizontal="center" vertical="center"/>
    </xf>
    <xf numFmtId="0" fontId="9" fillId="0" borderId="12" xfId="0" applyFont="1" applyBorder="1" applyAlignment="1">
      <alignment horizontal="left" vertical="center" indent="1"/>
    </xf>
    <xf numFmtId="0" fontId="9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 applyProtection="1">
      <alignment horizontal="center" vertical="center"/>
      <protection locked="0"/>
    </xf>
    <xf numFmtId="0" fontId="9" fillId="0" borderId="13" xfId="0" applyFont="1" applyBorder="1" applyAlignment="1" applyProtection="1">
      <alignment horizontal="center" vertical="center"/>
      <protection locked="0"/>
    </xf>
    <xf numFmtId="4" fontId="9" fillId="0" borderId="14" xfId="0" applyNumberFormat="1" applyFont="1" applyBorder="1" applyAlignment="1">
      <alignment horizontal="center" vertical="center" wrapText="1"/>
    </xf>
    <xf numFmtId="4" fontId="9" fillId="0" borderId="16" xfId="0" applyNumberFormat="1" applyFont="1" applyBorder="1" applyAlignment="1">
      <alignment horizontal="center" vertical="center" wrapText="1"/>
    </xf>
    <xf numFmtId="4" fontId="4" fillId="5" borderId="14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8" xfId="0" applyFont="1" applyBorder="1" applyAlignment="1">
      <alignment horizontal="left" vertical="center" indent="1"/>
    </xf>
    <xf numFmtId="0" fontId="10" fillId="0" borderId="19" xfId="0" applyFont="1" applyBorder="1" applyAlignment="1">
      <alignment horizontal="center" vertical="center"/>
    </xf>
    <xf numFmtId="0" fontId="10" fillId="0" borderId="19" xfId="0" applyFont="1" applyBorder="1" applyAlignment="1">
      <alignment horizontal="left" vertical="center" indent="1"/>
    </xf>
    <xf numFmtId="0" fontId="9" fillId="0" borderId="19" xfId="0" applyFont="1" applyBorder="1" applyAlignment="1">
      <alignment horizontal="center" vertical="center" wrapText="1"/>
    </xf>
    <xf numFmtId="0" fontId="9" fillId="0" borderId="19" xfId="0" applyFont="1" applyBorder="1" applyAlignment="1" applyProtection="1">
      <alignment horizontal="center" vertical="center"/>
      <protection locked="0"/>
    </xf>
    <xf numFmtId="0" fontId="9" fillId="0" borderId="20" xfId="0" applyFont="1" applyBorder="1" applyAlignment="1" applyProtection="1">
      <alignment horizontal="center" vertical="center"/>
      <protection locked="0"/>
    </xf>
    <xf numFmtId="4" fontId="4" fillId="5" borderId="18" xfId="0" applyNumberFormat="1" applyFont="1" applyFill="1" applyBorder="1" applyAlignment="1" applyProtection="1">
      <alignment horizontal="center" vertical="center" wrapText="1"/>
      <protection locked="0"/>
    </xf>
    <xf numFmtId="4" fontId="9" fillId="5" borderId="21" xfId="0" applyNumberFormat="1" applyFont="1" applyFill="1" applyBorder="1" applyAlignment="1" applyProtection="1">
      <alignment horizontal="center" vertical="center" wrapText="1"/>
      <protection locked="0"/>
    </xf>
    <xf numFmtId="4" fontId="9" fillId="0" borderId="18" xfId="0" applyNumberFormat="1" applyFont="1" applyBorder="1" applyAlignment="1" applyProtection="1">
      <alignment horizontal="center" vertical="center" wrapText="1"/>
      <protection locked="0"/>
    </xf>
    <xf numFmtId="4" fontId="9" fillId="0" borderId="20" xfId="0" applyNumberFormat="1" applyFont="1" applyBorder="1" applyAlignment="1" applyProtection="1">
      <alignment horizontal="center" vertical="center" wrapText="1"/>
      <protection locked="0"/>
    </xf>
    <xf numFmtId="0" fontId="10" fillId="6" borderId="18" xfId="0" applyFont="1" applyFill="1" applyBorder="1" applyAlignment="1">
      <alignment horizontal="left" vertical="center" indent="1"/>
    </xf>
    <xf numFmtId="0" fontId="10" fillId="6" borderId="19" xfId="0" applyFont="1" applyFill="1" applyBorder="1" applyAlignment="1">
      <alignment horizontal="center" vertical="center"/>
    </xf>
    <xf numFmtId="0" fontId="10" fillId="6" borderId="19" xfId="0" applyFont="1" applyFill="1" applyBorder="1" applyAlignment="1">
      <alignment horizontal="left" vertical="center" indent="1"/>
    </xf>
    <xf numFmtId="0" fontId="9" fillId="6" borderId="19" xfId="0" applyFont="1" applyFill="1" applyBorder="1" applyAlignment="1">
      <alignment horizontal="center" vertical="center" wrapText="1"/>
    </xf>
    <xf numFmtId="0" fontId="9" fillId="6" borderId="19" xfId="0" applyFont="1" applyFill="1" applyBorder="1" applyAlignment="1" applyProtection="1">
      <alignment horizontal="center" vertical="center"/>
      <protection locked="0"/>
    </xf>
    <xf numFmtId="0" fontId="9" fillId="6" borderId="20" xfId="0" applyFont="1" applyFill="1" applyBorder="1" applyAlignment="1" applyProtection="1">
      <alignment horizontal="center" vertical="center"/>
      <protection locked="0"/>
    </xf>
    <xf numFmtId="4" fontId="9" fillId="6" borderId="18" xfId="0" applyNumberFormat="1" applyFont="1" applyFill="1" applyBorder="1" applyAlignment="1" applyProtection="1">
      <alignment horizontal="center" vertical="center" wrapText="1"/>
      <protection locked="0"/>
    </xf>
    <xf numFmtId="4" fontId="9" fillId="6" borderId="20" xfId="0" applyNumberFormat="1" applyFont="1" applyFill="1" applyBorder="1" applyAlignment="1" applyProtection="1">
      <alignment horizontal="center" vertical="center" wrapText="1"/>
      <protection locked="0"/>
    </xf>
    <xf numFmtId="4" fontId="4" fillId="2" borderId="18" xfId="0" applyNumberFormat="1" applyFont="1" applyFill="1" applyBorder="1" applyAlignment="1" applyProtection="1">
      <alignment horizontal="center" vertical="center" wrapText="1"/>
      <protection locked="0"/>
    </xf>
    <xf numFmtId="4" fontId="9" fillId="2" borderId="2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22" xfId="0" applyFont="1" applyBorder="1" applyAlignment="1">
      <alignment horizontal="left" vertical="center" indent="1"/>
    </xf>
    <xf numFmtId="0" fontId="10" fillId="0" borderId="23" xfId="0" applyFont="1" applyBorder="1" applyAlignment="1">
      <alignment horizontal="center" vertical="center"/>
    </xf>
    <xf numFmtId="0" fontId="9" fillId="0" borderId="23" xfId="0" applyFont="1" applyBorder="1" applyAlignment="1">
      <alignment horizontal="left" vertical="center" indent="1"/>
    </xf>
    <xf numFmtId="0" fontId="9" fillId="0" borderId="23" xfId="0" applyFont="1" applyBorder="1" applyAlignment="1">
      <alignment horizontal="center" vertical="center" wrapText="1"/>
    </xf>
    <xf numFmtId="0" fontId="9" fillId="0" borderId="23" xfId="0" applyFont="1" applyBorder="1" applyAlignment="1" applyProtection="1">
      <alignment horizontal="center" vertical="center"/>
      <protection locked="0"/>
    </xf>
    <xf numFmtId="0" fontId="9" fillId="0" borderId="24" xfId="0" applyFont="1" applyBorder="1" applyAlignment="1" applyProtection="1">
      <alignment horizontal="center" vertical="center"/>
      <protection locked="0"/>
    </xf>
    <xf numFmtId="4" fontId="9" fillId="0" borderId="22" xfId="0" applyNumberFormat="1" applyFont="1" applyBorder="1" applyAlignment="1">
      <alignment horizontal="center" vertical="center"/>
    </xf>
    <xf numFmtId="4" fontId="9" fillId="0" borderId="24" xfId="0" applyNumberFormat="1" applyFont="1" applyBorder="1" applyAlignment="1">
      <alignment horizontal="center" vertical="center"/>
    </xf>
    <xf numFmtId="4" fontId="4" fillId="5" borderId="22" xfId="0" applyNumberFormat="1" applyFont="1" applyFill="1" applyBorder="1" applyAlignment="1">
      <alignment horizontal="center" vertical="center"/>
    </xf>
    <xf numFmtId="4" fontId="9" fillId="5" borderId="25" xfId="0" applyNumberFormat="1" applyFont="1" applyFill="1" applyBorder="1" applyAlignment="1">
      <alignment horizontal="center" vertical="center"/>
    </xf>
    <xf numFmtId="1" fontId="9" fillId="6" borderId="19" xfId="0" applyNumberFormat="1" applyFont="1" applyFill="1" applyBorder="1" applyAlignment="1" applyProtection="1">
      <alignment horizontal="center" vertical="center"/>
      <protection locked="0"/>
    </xf>
    <xf numFmtId="1" fontId="9" fillId="6" borderId="20" xfId="0" applyNumberFormat="1" applyFont="1" applyFill="1" applyBorder="1" applyAlignment="1" applyProtection="1">
      <alignment horizontal="center" vertical="center"/>
      <protection locked="0"/>
    </xf>
    <xf numFmtId="4" fontId="9" fillId="6" borderId="18" xfId="0" applyNumberFormat="1" applyFont="1" applyFill="1" applyBorder="1" applyAlignment="1">
      <alignment horizontal="center" vertical="center"/>
    </xf>
    <xf numFmtId="4" fontId="9" fillId="6" borderId="20" xfId="0" applyNumberFormat="1" applyFont="1" applyFill="1" applyBorder="1" applyAlignment="1">
      <alignment horizontal="center" vertical="center"/>
    </xf>
    <xf numFmtId="4" fontId="4" fillId="2" borderId="18" xfId="0" applyNumberFormat="1" applyFont="1" applyFill="1" applyBorder="1" applyAlignment="1">
      <alignment horizontal="center" vertical="center"/>
    </xf>
    <xf numFmtId="4" fontId="9" fillId="2" borderId="21" xfId="0" applyNumberFormat="1" applyFont="1" applyFill="1" applyBorder="1" applyAlignment="1">
      <alignment horizontal="center" vertical="center"/>
    </xf>
    <xf numFmtId="0" fontId="9" fillId="0" borderId="14" xfId="0" applyFont="1" applyBorder="1" applyAlignment="1">
      <alignment horizontal="left" vertical="center" indent="1"/>
    </xf>
    <xf numFmtId="0" fontId="9" fillId="0" borderId="15" xfId="0" applyFont="1" applyBorder="1" applyAlignment="1">
      <alignment horizontal="center" vertical="center"/>
    </xf>
    <xf numFmtId="0" fontId="9" fillId="0" borderId="15" xfId="0" applyFont="1" applyBorder="1" applyAlignment="1">
      <alignment horizontal="left" vertical="center" indent="1"/>
    </xf>
    <xf numFmtId="0" fontId="9" fillId="0" borderId="15" xfId="0" applyFont="1" applyBorder="1" applyAlignment="1">
      <alignment horizontal="center" vertical="center" wrapText="1"/>
    </xf>
    <xf numFmtId="0" fontId="9" fillId="0" borderId="15" xfId="0" applyFont="1" applyBorder="1" applyAlignment="1" applyProtection="1">
      <alignment horizontal="center" vertical="center"/>
      <protection locked="0"/>
    </xf>
    <xf numFmtId="0" fontId="9" fillId="0" borderId="16" xfId="0" applyFont="1" applyBorder="1" applyAlignment="1" applyProtection="1">
      <alignment horizontal="center" vertical="center"/>
      <protection locked="0"/>
    </xf>
    <xf numFmtId="4" fontId="9" fillId="0" borderId="14" xfId="0" applyNumberFormat="1" applyFont="1" applyBorder="1" applyAlignment="1" applyProtection="1">
      <alignment horizontal="center" vertical="center" wrapText="1"/>
      <protection locked="0"/>
    </xf>
    <xf numFmtId="4" fontId="9" fillId="0" borderId="16" xfId="0" applyNumberFormat="1" applyFont="1" applyBorder="1" applyAlignment="1" applyProtection="1">
      <alignment horizontal="center" vertical="center" wrapText="1"/>
      <protection locked="0"/>
    </xf>
    <xf numFmtId="4" fontId="9" fillId="5" borderId="17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9" xfId="0" applyFont="1" applyBorder="1" applyAlignment="1" applyProtection="1">
      <alignment horizontal="center" vertical="center" wrapText="1"/>
      <protection locked="0"/>
    </xf>
    <xf numFmtId="0" fontId="9" fillId="0" borderId="19" xfId="0" applyFont="1" applyBorder="1" applyAlignment="1">
      <alignment horizontal="left" vertical="center" indent="1"/>
    </xf>
    <xf numFmtId="0" fontId="7" fillId="4" borderId="10" xfId="0" applyFont="1" applyFill="1" applyBorder="1" applyAlignment="1">
      <alignment horizontal="center" vertical="center"/>
    </xf>
    <xf numFmtId="0" fontId="10" fillId="6" borderId="22" xfId="0" applyFont="1" applyFill="1" applyBorder="1" applyAlignment="1">
      <alignment horizontal="left" vertical="center" indent="1"/>
    </xf>
    <xf numFmtId="0" fontId="10" fillId="6" borderId="23" xfId="0" applyFont="1" applyFill="1" applyBorder="1" applyAlignment="1">
      <alignment horizontal="center" vertical="center"/>
    </xf>
    <xf numFmtId="0" fontId="9" fillId="6" borderId="23" xfId="0" applyFont="1" applyFill="1" applyBorder="1" applyAlignment="1">
      <alignment horizontal="left" vertical="center" indent="1"/>
    </xf>
    <xf numFmtId="0" fontId="9" fillId="6" borderId="23" xfId="0" applyFont="1" applyFill="1" applyBorder="1" applyAlignment="1">
      <alignment horizontal="center" vertical="center" wrapText="1"/>
    </xf>
    <xf numFmtId="0" fontId="9" fillId="6" borderId="23" xfId="0" applyFont="1" applyFill="1" applyBorder="1" applyAlignment="1" applyProtection="1">
      <alignment horizontal="center" vertical="center"/>
      <protection locked="0"/>
    </xf>
    <xf numFmtId="0" fontId="9" fillId="6" borderId="24" xfId="0" applyFont="1" applyFill="1" applyBorder="1" applyAlignment="1" applyProtection="1">
      <alignment horizontal="center" vertical="center"/>
      <protection locked="0"/>
    </xf>
    <xf numFmtId="4" fontId="9" fillId="6" borderId="22" xfId="0" applyNumberFormat="1" applyFont="1" applyFill="1" applyBorder="1" applyAlignment="1" applyProtection="1">
      <alignment horizontal="center" vertical="center" wrapText="1"/>
      <protection locked="0"/>
    </xf>
    <xf numFmtId="4" fontId="9" fillId="6" borderId="24" xfId="0" applyNumberFormat="1" applyFont="1" applyFill="1" applyBorder="1" applyAlignment="1" applyProtection="1">
      <alignment horizontal="center" vertical="center" wrapText="1"/>
      <protection locked="0"/>
    </xf>
    <xf numFmtId="4" fontId="4" fillId="2" borderId="22" xfId="0" applyNumberFormat="1" applyFont="1" applyFill="1" applyBorder="1" applyAlignment="1" applyProtection="1">
      <alignment horizontal="center" vertical="center" wrapText="1"/>
      <protection locked="0"/>
    </xf>
    <xf numFmtId="4" fontId="9" fillId="2" borderId="25" xfId="0" applyNumberFormat="1" applyFont="1" applyFill="1" applyBorder="1" applyAlignment="1" applyProtection="1">
      <alignment horizontal="center" vertical="center" wrapText="1"/>
      <protection locked="0"/>
    </xf>
    <xf numFmtId="0" fontId="10" fillId="6" borderId="28" xfId="0" applyFont="1" applyFill="1" applyBorder="1" applyAlignment="1">
      <alignment horizontal="center" vertical="center"/>
    </xf>
    <xf numFmtId="0" fontId="9" fillId="6" borderId="28" xfId="0" applyFont="1" applyFill="1" applyBorder="1" applyAlignment="1">
      <alignment horizontal="center" vertical="center" wrapText="1"/>
    </xf>
    <xf numFmtId="0" fontId="9" fillId="6" borderId="28" xfId="0" applyFont="1" applyFill="1" applyBorder="1" applyAlignment="1" applyProtection="1">
      <alignment horizontal="center" vertical="center"/>
      <protection locked="0"/>
    </xf>
    <xf numFmtId="4" fontId="9" fillId="6" borderId="27" xfId="0" applyNumberFormat="1" applyFont="1" applyFill="1" applyBorder="1" applyAlignment="1" applyProtection="1">
      <alignment horizontal="center" vertical="center" wrapText="1"/>
      <protection locked="0"/>
    </xf>
    <xf numFmtId="4" fontId="9" fillId="6" borderId="29" xfId="0" applyNumberFormat="1" applyFont="1" applyFill="1" applyBorder="1" applyAlignment="1" applyProtection="1">
      <alignment horizontal="center" vertical="center" wrapText="1"/>
      <protection locked="0"/>
    </xf>
    <xf numFmtId="4" fontId="4" fillId="2" borderId="27" xfId="0" applyNumberFormat="1" applyFont="1" applyFill="1" applyBorder="1" applyAlignment="1" applyProtection="1">
      <alignment horizontal="center" vertical="center" wrapText="1"/>
      <protection locked="0"/>
    </xf>
    <xf numFmtId="4" fontId="9" fillId="2" borderId="30" xfId="0" applyNumberFormat="1" applyFont="1" applyFill="1" applyBorder="1" applyAlignment="1" applyProtection="1">
      <alignment horizontal="center" vertical="center" wrapText="1"/>
      <protection locked="0"/>
    </xf>
    <xf numFmtId="4" fontId="9" fillId="0" borderId="14" xfId="0" applyNumberFormat="1" applyFont="1" applyBorder="1" applyAlignment="1">
      <alignment horizontal="center" vertical="center"/>
    </xf>
    <xf numFmtId="4" fontId="9" fillId="0" borderId="16" xfId="0" applyNumberFormat="1" applyFont="1" applyBorder="1" applyAlignment="1">
      <alignment horizontal="center" vertical="center"/>
    </xf>
    <xf numFmtId="4" fontId="4" fillId="5" borderId="14" xfId="0" applyNumberFormat="1" applyFont="1" applyFill="1" applyBorder="1" applyAlignment="1">
      <alignment horizontal="center" vertical="center"/>
    </xf>
    <xf numFmtId="4" fontId="9" fillId="5" borderId="17" xfId="0" applyNumberFormat="1" applyFont="1" applyFill="1" applyBorder="1" applyAlignment="1">
      <alignment horizontal="center" vertical="center"/>
    </xf>
    <xf numFmtId="4" fontId="9" fillId="0" borderId="18" xfId="0" applyNumberFormat="1" applyFont="1" applyBorder="1" applyAlignment="1">
      <alignment horizontal="center" vertical="center"/>
    </xf>
    <xf numFmtId="4" fontId="9" fillId="0" borderId="20" xfId="0" applyNumberFormat="1" applyFont="1" applyBorder="1" applyAlignment="1">
      <alignment horizontal="center" vertical="center"/>
    </xf>
    <xf numFmtId="4" fontId="4" fillId="5" borderId="18" xfId="0" applyNumberFormat="1" applyFont="1" applyFill="1" applyBorder="1" applyAlignment="1">
      <alignment horizontal="center" vertical="center"/>
    </xf>
    <xf numFmtId="4" fontId="9" fillId="5" borderId="21" xfId="0" applyNumberFormat="1" applyFont="1" applyFill="1" applyBorder="1" applyAlignment="1">
      <alignment horizontal="center" vertical="center"/>
    </xf>
    <xf numFmtId="49" fontId="9" fillId="6" borderId="19" xfId="0" applyNumberFormat="1" applyFont="1" applyFill="1" applyBorder="1" applyAlignment="1" applyProtection="1">
      <alignment horizontal="center" vertical="center"/>
      <protection locked="0"/>
    </xf>
    <xf numFmtId="0" fontId="9" fillId="6" borderId="19" xfId="0" applyFont="1" applyFill="1" applyBorder="1" applyAlignment="1" applyProtection="1">
      <alignment horizontal="center" vertical="center" wrapText="1"/>
      <protection locked="0"/>
    </xf>
    <xf numFmtId="0" fontId="9" fillId="6" borderId="20" xfId="0" applyFont="1" applyFill="1" applyBorder="1" applyAlignment="1" applyProtection="1">
      <alignment horizontal="center" vertical="center" wrapText="1"/>
      <protection locked="0"/>
    </xf>
    <xf numFmtId="49" fontId="9" fillId="6" borderId="28" xfId="0" applyNumberFormat="1" applyFont="1" applyFill="1" applyBorder="1" applyAlignment="1" applyProtection="1">
      <alignment horizontal="center" vertical="center"/>
      <protection locked="0"/>
    </xf>
    <xf numFmtId="0" fontId="9" fillId="6" borderId="28" xfId="0" applyFont="1" applyFill="1" applyBorder="1" applyAlignment="1" applyProtection="1">
      <alignment horizontal="center" vertical="center" wrapText="1"/>
      <protection locked="0"/>
    </xf>
    <xf numFmtId="0" fontId="9" fillId="6" borderId="29" xfId="0" applyFont="1" applyFill="1" applyBorder="1" applyAlignment="1" applyProtection="1">
      <alignment horizontal="center" vertical="center" wrapText="1"/>
      <protection locked="0"/>
    </xf>
    <xf numFmtId="0" fontId="10" fillId="6" borderId="23" xfId="0" applyFont="1" applyFill="1" applyBorder="1" applyAlignment="1">
      <alignment horizontal="left" vertical="center" indent="1"/>
    </xf>
    <xf numFmtId="49" fontId="9" fillId="6" borderId="23" xfId="0" applyNumberFormat="1" applyFont="1" applyFill="1" applyBorder="1" applyAlignment="1" applyProtection="1">
      <alignment horizontal="center" vertical="center"/>
      <protection locked="0"/>
    </xf>
    <xf numFmtId="0" fontId="9" fillId="6" borderId="23" xfId="0" applyFont="1" applyFill="1" applyBorder="1" applyAlignment="1" applyProtection="1">
      <alignment horizontal="center" vertical="center" wrapText="1"/>
      <protection locked="0"/>
    </xf>
    <xf numFmtId="0" fontId="9" fillId="6" borderId="24" xfId="0" applyFont="1" applyFill="1" applyBorder="1" applyAlignment="1" applyProtection="1">
      <alignment horizontal="center" vertical="center" wrapText="1"/>
      <protection locked="0"/>
    </xf>
    <xf numFmtId="4" fontId="9" fillId="0" borderId="11" xfId="0" applyNumberFormat="1" applyFont="1" applyBorder="1" applyAlignment="1">
      <alignment horizontal="center" vertical="center"/>
    </xf>
    <xf numFmtId="4" fontId="9" fillId="0" borderId="13" xfId="0" applyNumberFormat="1" applyFont="1" applyBorder="1" applyAlignment="1">
      <alignment horizontal="center" vertical="center"/>
    </xf>
    <xf numFmtId="4" fontId="4" fillId="5" borderId="11" xfId="0" applyNumberFormat="1" applyFont="1" applyFill="1" applyBorder="1" applyAlignment="1">
      <alignment horizontal="center" vertical="center"/>
    </xf>
    <xf numFmtId="4" fontId="9" fillId="5" borderId="26" xfId="0" applyNumberFormat="1" applyFont="1" applyFill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1" fontId="9" fillId="0" borderId="19" xfId="0" applyNumberFormat="1" applyFont="1" applyBorder="1" applyAlignment="1" applyProtection="1">
      <alignment horizontal="center" vertical="center"/>
      <protection locked="0"/>
    </xf>
    <xf numFmtId="1" fontId="9" fillId="0" borderId="20" xfId="0" applyNumberFormat="1" applyFont="1" applyBorder="1" applyAlignment="1" applyProtection="1">
      <alignment horizontal="center" vertical="center" wrapText="1"/>
      <protection locked="0"/>
    </xf>
    <xf numFmtId="1" fontId="9" fillId="0" borderId="20" xfId="0" applyNumberFormat="1" applyFont="1" applyBorder="1" applyAlignment="1" applyProtection="1">
      <alignment horizontal="center" vertical="center"/>
      <protection locked="0"/>
    </xf>
    <xf numFmtId="4" fontId="9" fillId="0" borderId="18" xfId="0" applyNumberFormat="1" applyFont="1" applyBorder="1" applyAlignment="1" applyProtection="1">
      <alignment horizontal="center" vertical="center"/>
      <protection locked="0"/>
    </xf>
    <xf numFmtId="4" fontId="9" fillId="0" borderId="20" xfId="0" applyNumberFormat="1" applyFont="1" applyBorder="1" applyAlignment="1" applyProtection="1">
      <alignment horizontal="center" vertical="center"/>
      <protection locked="0"/>
    </xf>
    <xf numFmtId="4" fontId="9" fillId="5" borderId="21" xfId="0" applyNumberFormat="1" applyFont="1" applyFill="1" applyBorder="1" applyAlignment="1" applyProtection="1">
      <alignment horizontal="center" vertical="center"/>
      <protection locked="0"/>
    </xf>
    <xf numFmtId="1" fontId="9" fillId="6" borderId="20" xfId="0" applyNumberFormat="1" applyFont="1" applyFill="1" applyBorder="1" applyAlignment="1" applyProtection="1">
      <alignment horizontal="center" vertical="center" wrapText="1"/>
      <protection locked="0"/>
    </xf>
    <xf numFmtId="4" fontId="4" fillId="5" borderId="18" xfId="0" applyNumberFormat="1" applyFont="1" applyFill="1" applyBorder="1" applyAlignment="1" applyProtection="1">
      <alignment horizontal="center" vertical="center"/>
      <protection locked="0"/>
    </xf>
    <xf numFmtId="0" fontId="9" fillId="0" borderId="3" xfId="0" applyFont="1" applyBorder="1" applyAlignment="1">
      <alignment horizontal="left" vertical="center" indent="1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 indent="1"/>
    </xf>
    <xf numFmtId="0" fontId="9" fillId="0" borderId="4" xfId="0" applyFont="1" applyBorder="1" applyAlignment="1" applyProtection="1">
      <alignment horizontal="center" vertical="center"/>
      <protection locked="0"/>
    </xf>
    <xf numFmtId="0" fontId="9" fillId="0" borderId="4" xfId="0" applyFont="1" applyBorder="1" applyAlignment="1">
      <alignment horizontal="center" vertical="center" wrapText="1"/>
    </xf>
    <xf numFmtId="0" fontId="9" fillId="6" borderId="19" xfId="0" applyFont="1" applyFill="1" applyBorder="1" applyAlignment="1">
      <alignment horizontal="left" vertical="center" indent="1"/>
    </xf>
    <xf numFmtId="0" fontId="12" fillId="4" borderId="10" xfId="0" applyFont="1" applyFill="1" applyBorder="1" applyAlignment="1">
      <alignment horizontal="center" vertical="center"/>
    </xf>
    <xf numFmtId="0" fontId="13" fillId="4" borderId="10" xfId="0" applyFont="1" applyFill="1" applyBorder="1" applyAlignment="1">
      <alignment horizontal="left" vertical="center" wrapText="1" indent="1"/>
    </xf>
    <xf numFmtId="0" fontId="10" fillId="0" borderId="23" xfId="0" applyFont="1" applyBorder="1" applyAlignment="1">
      <alignment horizontal="left" vertical="center" indent="1"/>
    </xf>
    <xf numFmtId="0" fontId="9" fillId="0" borderId="23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4" fontId="9" fillId="0" borderId="14" xfId="0" applyNumberFormat="1" applyFont="1" applyBorder="1" applyAlignment="1" applyProtection="1">
      <alignment horizontal="center" vertical="center"/>
      <protection locked="0"/>
    </xf>
    <xf numFmtId="4" fontId="9" fillId="0" borderId="16" xfId="0" applyNumberFormat="1" applyFont="1" applyBorder="1" applyAlignment="1" applyProtection="1">
      <alignment horizontal="center" vertical="center"/>
      <protection locked="0"/>
    </xf>
    <xf numFmtId="4" fontId="4" fillId="5" borderId="14" xfId="0" applyNumberFormat="1" applyFont="1" applyFill="1" applyBorder="1" applyAlignment="1" applyProtection="1">
      <alignment horizontal="center" vertical="center"/>
      <protection locked="0"/>
    </xf>
    <xf numFmtId="4" fontId="9" fillId="5" borderId="17" xfId="0" applyNumberFormat="1" applyFont="1" applyFill="1" applyBorder="1" applyAlignment="1" applyProtection="1">
      <alignment horizontal="center" vertical="center"/>
      <protection locked="0"/>
    </xf>
    <xf numFmtId="4" fontId="9" fillId="0" borderId="22" xfId="0" applyNumberFormat="1" applyFont="1" applyBorder="1" applyAlignment="1" applyProtection="1">
      <alignment horizontal="center" vertical="center"/>
      <protection locked="0"/>
    </xf>
    <xf numFmtId="4" fontId="9" fillId="0" borderId="24" xfId="0" applyNumberFormat="1" applyFont="1" applyBorder="1" applyAlignment="1" applyProtection="1">
      <alignment horizontal="center" vertical="center"/>
      <protection locked="0"/>
    </xf>
    <xf numFmtId="4" fontId="4" fillId="5" borderId="22" xfId="0" applyNumberFormat="1" applyFont="1" applyFill="1" applyBorder="1" applyAlignment="1" applyProtection="1">
      <alignment horizontal="center" vertical="center"/>
      <protection locked="0"/>
    </xf>
    <xf numFmtId="4" fontId="9" fillId="5" borderId="25" xfId="0" applyNumberFormat="1" applyFont="1" applyFill="1" applyBorder="1" applyAlignment="1" applyProtection="1">
      <alignment horizontal="center" vertical="center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4" fontId="9" fillId="0" borderId="3" xfId="0" applyNumberFormat="1" applyFont="1" applyBorder="1" applyAlignment="1">
      <alignment horizontal="center" vertical="center"/>
    </xf>
    <xf numFmtId="4" fontId="9" fillId="0" borderId="5" xfId="0" applyNumberFormat="1" applyFont="1" applyBorder="1" applyAlignment="1">
      <alignment horizontal="center" vertical="center"/>
    </xf>
    <xf numFmtId="4" fontId="4" fillId="5" borderId="3" xfId="0" applyNumberFormat="1" applyFont="1" applyFill="1" applyBorder="1" applyAlignment="1">
      <alignment horizontal="center" vertical="center"/>
    </xf>
    <xf numFmtId="4" fontId="9" fillId="5" borderId="6" xfId="0" applyNumberFormat="1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left" vertical="center" wrapText="1" indent="1"/>
    </xf>
    <xf numFmtId="0" fontId="9" fillId="0" borderId="19" xfId="2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9" xfId="2" applyFont="1" applyBorder="1" applyAlignment="1">
      <alignment horizontal="center" vertical="center" wrapText="1"/>
    </xf>
    <xf numFmtId="0" fontId="9" fillId="0" borderId="20" xfId="2" applyFont="1" applyBorder="1" applyAlignment="1">
      <alignment horizontal="center" vertical="center"/>
    </xf>
    <xf numFmtId="4" fontId="9" fillId="0" borderId="18" xfId="2" applyNumberFormat="1" applyFont="1" applyBorder="1" applyAlignment="1" applyProtection="1">
      <alignment horizontal="center" vertical="center"/>
      <protection locked="0"/>
    </xf>
    <xf numFmtId="4" fontId="9" fillId="0" borderId="20" xfId="2" applyNumberFormat="1" applyFont="1" applyBorder="1" applyAlignment="1" applyProtection="1">
      <alignment horizontal="center" vertical="center"/>
      <protection locked="0"/>
    </xf>
    <xf numFmtId="4" fontId="4" fillId="5" borderId="18" xfId="2" applyNumberFormat="1" applyFont="1" applyFill="1" applyBorder="1" applyAlignment="1" applyProtection="1">
      <alignment horizontal="center" vertical="center"/>
      <protection locked="0"/>
    </xf>
    <xf numFmtId="4" fontId="9" fillId="5" borderId="21" xfId="2" applyNumberFormat="1" applyFont="1" applyFill="1" applyBorder="1" applyAlignment="1" applyProtection="1">
      <alignment horizontal="center" vertical="center"/>
      <protection locked="0"/>
    </xf>
    <xf numFmtId="4" fontId="9" fillId="0" borderId="21" xfId="0" applyNumberFormat="1" applyFont="1" applyBorder="1" applyAlignment="1" applyProtection="1">
      <alignment horizontal="center" vertical="center"/>
      <protection locked="0"/>
    </xf>
    <xf numFmtId="4" fontId="9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0" fontId="11" fillId="6" borderId="19" xfId="0" applyFont="1" applyFill="1" applyBorder="1" applyAlignment="1">
      <alignment horizontal="left" vertical="center" indent="1"/>
    </xf>
    <xf numFmtId="0" fontId="11" fillId="0" borderId="19" xfId="0" applyFont="1" applyBorder="1" applyAlignment="1">
      <alignment horizontal="left" vertical="center" indent="1"/>
    </xf>
    <xf numFmtId="0" fontId="11" fillId="0" borderId="14" xfId="0" applyFont="1" applyBorder="1" applyAlignment="1">
      <alignment horizontal="left" vertical="center" indent="1"/>
    </xf>
    <xf numFmtId="0" fontId="11" fillId="0" borderId="15" xfId="0" applyFont="1" applyBorder="1" applyAlignment="1">
      <alignment horizontal="center" vertical="center"/>
    </xf>
    <xf numFmtId="0" fontId="11" fillId="0" borderId="15" xfId="0" applyFont="1" applyBorder="1" applyAlignment="1">
      <alignment horizontal="left" vertical="center" indent="1"/>
    </xf>
    <xf numFmtId="4" fontId="9" fillId="0" borderId="24" xfId="0" applyNumberFormat="1" applyFont="1" applyBorder="1" applyAlignment="1" applyProtection="1">
      <alignment horizontal="center" vertical="center" wrapText="1"/>
      <protection locked="0"/>
    </xf>
    <xf numFmtId="4" fontId="4" fillId="5" borderId="22" xfId="0" applyNumberFormat="1" applyFont="1" applyFill="1" applyBorder="1" applyAlignment="1" applyProtection="1">
      <alignment horizontal="center" vertical="center" wrapText="1"/>
      <protection locked="0"/>
    </xf>
    <xf numFmtId="4" fontId="9" fillId="5" borderId="25" xfId="0" applyNumberFormat="1" applyFont="1" applyFill="1" applyBorder="1" applyAlignment="1" applyProtection="1">
      <alignment horizontal="center" vertical="center" wrapText="1"/>
      <protection locked="0"/>
    </xf>
    <xf numFmtId="4" fontId="9" fillId="0" borderId="22" xfId="0" applyNumberFormat="1" applyFont="1" applyBorder="1" applyAlignment="1" applyProtection="1">
      <alignment horizontal="center" vertical="center" wrapText="1"/>
      <protection locked="0"/>
    </xf>
    <xf numFmtId="0" fontId="7" fillId="4" borderId="32" xfId="0" applyFont="1" applyFill="1" applyBorder="1" applyAlignment="1">
      <alignment horizontal="center" vertical="center"/>
    </xf>
    <xf numFmtId="0" fontId="8" fillId="4" borderId="32" xfId="0" applyFont="1" applyFill="1" applyBorder="1" applyAlignment="1">
      <alignment horizontal="left" vertical="center" wrapText="1" indent="1"/>
    </xf>
    <xf numFmtId="0" fontId="9" fillId="6" borderId="23" xfId="0" quotePrefix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4" fontId="6" fillId="3" borderId="7" xfId="0" applyNumberFormat="1" applyFont="1" applyFill="1" applyBorder="1" applyAlignment="1">
      <alignment horizontal="center" vertical="center"/>
    </xf>
    <xf numFmtId="4" fontId="6" fillId="3" borderId="8" xfId="0" applyNumberFormat="1" applyFont="1" applyFill="1" applyBorder="1" applyAlignment="1">
      <alignment horizontal="center" vertical="center"/>
    </xf>
    <xf numFmtId="4" fontId="5" fillId="3" borderId="9" xfId="0" applyNumberFormat="1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 wrapText="1"/>
    </xf>
    <xf numFmtId="4" fontId="8" fillId="4" borderId="1" xfId="0" applyNumberFormat="1" applyFont="1" applyFill="1" applyBorder="1" applyAlignment="1">
      <alignment horizontal="center" vertical="center"/>
    </xf>
    <xf numFmtId="4" fontId="8" fillId="4" borderId="10" xfId="0" applyNumberFormat="1" applyFont="1" applyFill="1" applyBorder="1" applyAlignment="1">
      <alignment horizontal="center" vertical="center"/>
    </xf>
    <xf numFmtId="4" fontId="7" fillId="4" borderId="2" xfId="0" applyNumberFormat="1" applyFont="1" applyFill="1" applyBorder="1" applyAlignment="1">
      <alignment horizontal="center" vertical="center"/>
    </xf>
    <xf numFmtId="0" fontId="8" fillId="4" borderId="32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4" fontId="8" fillId="4" borderId="31" xfId="0" applyNumberFormat="1" applyFont="1" applyFill="1" applyBorder="1" applyAlignment="1">
      <alignment horizontal="center" vertical="center"/>
    </xf>
    <xf numFmtId="4" fontId="8" fillId="4" borderId="32" xfId="0" applyNumberFormat="1" applyFont="1" applyFill="1" applyBorder="1" applyAlignment="1">
      <alignment horizontal="center" vertical="center"/>
    </xf>
    <xf numFmtId="4" fontId="7" fillId="4" borderId="33" xfId="0" applyNumberFormat="1" applyFont="1" applyFill="1" applyBorder="1" applyAlignment="1">
      <alignment horizontal="center" vertical="center"/>
    </xf>
    <xf numFmtId="0" fontId="9" fillId="6" borderId="23" xfId="0" applyFont="1" applyFill="1" applyBorder="1" applyAlignment="1">
      <alignment horizontal="center" vertical="center"/>
    </xf>
    <xf numFmtId="0" fontId="9" fillId="6" borderId="19" xfId="0" applyFont="1" applyFill="1" applyBorder="1" applyAlignment="1">
      <alignment horizontal="center" vertical="center"/>
    </xf>
    <xf numFmtId="0" fontId="13" fillId="4" borderId="10" xfId="0" applyFont="1" applyFill="1" applyBorder="1" applyAlignment="1">
      <alignment horizontal="center" vertical="center"/>
    </xf>
    <xf numFmtId="4" fontId="13" fillId="4" borderId="1" xfId="0" applyNumberFormat="1" applyFont="1" applyFill="1" applyBorder="1" applyAlignment="1">
      <alignment horizontal="center" vertical="center"/>
    </xf>
    <xf numFmtId="4" fontId="13" fillId="4" borderId="10" xfId="0" applyNumberFormat="1" applyFont="1" applyFill="1" applyBorder="1" applyAlignment="1">
      <alignment horizontal="center" vertical="center"/>
    </xf>
    <xf numFmtId="4" fontId="12" fillId="4" borderId="2" xfId="0" applyNumberFormat="1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4" fontId="6" fillId="3" borderId="1" xfId="0" applyNumberFormat="1" applyFont="1" applyFill="1" applyBorder="1" applyAlignment="1">
      <alignment horizontal="center" vertical="center"/>
    </xf>
    <xf numFmtId="4" fontId="6" fillId="3" borderId="10" xfId="0" applyNumberFormat="1" applyFont="1" applyFill="1" applyBorder="1" applyAlignment="1">
      <alignment horizontal="center" vertical="center"/>
    </xf>
    <xf numFmtId="4" fontId="5" fillId="3" borderId="2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3" borderId="7" xfId="0" quotePrefix="1" applyFont="1" applyFill="1" applyBorder="1" applyAlignment="1">
      <alignment horizontal="left" vertical="center" indent="1"/>
    </xf>
    <xf numFmtId="0" fontId="7" fillId="4" borderId="1" xfId="0" quotePrefix="1" applyFont="1" applyFill="1" applyBorder="1" applyAlignment="1">
      <alignment horizontal="left" vertical="center" indent="1"/>
    </xf>
    <xf numFmtId="0" fontId="7" fillId="4" borderId="31" xfId="0" applyFont="1" applyFill="1" applyBorder="1" applyAlignment="1">
      <alignment horizontal="left" vertical="center" indent="1"/>
    </xf>
    <xf numFmtId="0" fontId="7" fillId="4" borderId="1" xfId="0" applyFont="1" applyFill="1" applyBorder="1" applyAlignment="1">
      <alignment horizontal="left" vertical="center" indent="1"/>
    </xf>
    <xf numFmtId="0" fontId="5" fillId="3" borderId="1" xfId="0" quotePrefix="1" applyFont="1" applyFill="1" applyBorder="1" applyAlignment="1">
      <alignment horizontal="left" vertical="center" indent="1"/>
    </xf>
    <xf numFmtId="1" fontId="9" fillId="6" borderId="23" xfId="0" applyNumberFormat="1" applyFont="1" applyFill="1" applyBorder="1" applyAlignment="1" applyProtection="1">
      <alignment horizontal="center" vertical="center"/>
      <protection locked="0"/>
    </xf>
    <xf numFmtId="1" fontId="9" fillId="6" borderId="24" xfId="0" applyNumberFormat="1" applyFont="1" applyFill="1" applyBorder="1" applyAlignment="1" applyProtection="1">
      <alignment horizontal="center" vertical="center"/>
      <protection locked="0"/>
    </xf>
    <xf numFmtId="1" fontId="9" fillId="6" borderId="24" xfId="0" applyNumberFormat="1" applyFont="1" applyFill="1" applyBorder="1" applyAlignment="1" applyProtection="1">
      <alignment horizontal="center" vertical="center" wrapText="1"/>
      <protection locked="0"/>
    </xf>
    <xf numFmtId="4" fontId="9" fillId="6" borderId="22" xfId="0" applyNumberFormat="1" applyFont="1" applyFill="1" applyBorder="1" applyAlignment="1">
      <alignment horizontal="center" vertical="center"/>
    </xf>
    <xf numFmtId="4" fontId="9" fillId="6" borderId="24" xfId="0" applyNumberFormat="1" applyFont="1" applyFill="1" applyBorder="1" applyAlignment="1">
      <alignment horizontal="center" vertical="center"/>
    </xf>
    <xf numFmtId="4" fontId="4" fillId="2" borderId="22" xfId="0" applyNumberFormat="1" applyFont="1" applyFill="1" applyBorder="1" applyAlignment="1">
      <alignment horizontal="center" vertical="center"/>
    </xf>
    <xf numFmtId="4" fontId="9" fillId="2" borderId="25" xfId="0" applyNumberFormat="1" applyFont="1" applyFill="1" applyBorder="1" applyAlignment="1">
      <alignment horizontal="center" vertical="center"/>
    </xf>
    <xf numFmtId="4" fontId="9" fillId="6" borderId="22" xfId="0" applyNumberFormat="1" applyFont="1" applyFill="1" applyBorder="1" applyAlignment="1" applyProtection="1">
      <alignment horizontal="center" vertical="center"/>
      <protection locked="0"/>
    </xf>
    <xf numFmtId="4" fontId="9" fillId="6" borderId="24" xfId="0" applyNumberFormat="1" applyFont="1" applyFill="1" applyBorder="1" applyAlignment="1" applyProtection="1">
      <alignment horizontal="center" vertical="center"/>
      <protection locked="0"/>
    </xf>
    <xf numFmtId="4" fontId="4" fillId="2" borderId="22" xfId="0" applyNumberFormat="1" applyFont="1" applyFill="1" applyBorder="1" applyAlignment="1" applyProtection="1">
      <alignment horizontal="center" vertical="center"/>
      <protection locked="0"/>
    </xf>
    <xf numFmtId="4" fontId="9" fillId="2" borderId="25" xfId="0" applyNumberFormat="1" applyFont="1" applyFill="1" applyBorder="1" applyAlignment="1" applyProtection="1">
      <alignment horizontal="center" vertical="center"/>
      <protection locked="0"/>
    </xf>
    <xf numFmtId="0" fontId="9" fillId="6" borderId="15" xfId="0" applyFont="1" applyFill="1" applyBorder="1" applyAlignment="1">
      <alignment horizontal="center" vertical="center" wrapText="1"/>
    </xf>
    <xf numFmtId="1" fontId="9" fillId="6" borderId="15" xfId="0" applyNumberFormat="1" applyFont="1" applyFill="1" applyBorder="1" applyAlignment="1" applyProtection="1">
      <alignment horizontal="center" vertical="center"/>
      <protection locked="0"/>
    </xf>
    <xf numFmtId="1" fontId="9" fillId="6" borderId="16" xfId="0" applyNumberFormat="1" applyFont="1" applyFill="1" applyBorder="1" applyAlignment="1" applyProtection="1">
      <alignment horizontal="center" vertical="center"/>
      <protection locked="0"/>
    </xf>
    <xf numFmtId="4" fontId="9" fillId="6" borderId="14" xfId="0" applyNumberFormat="1" applyFont="1" applyFill="1" applyBorder="1" applyAlignment="1">
      <alignment horizontal="center" vertical="center"/>
    </xf>
    <xf numFmtId="4" fontId="9" fillId="6" borderId="16" xfId="0" applyNumberFormat="1" applyFont="1" applyFill="1" applyBorder="1" applyAlignment="1">
      <alignment horizontal="center" vertical="center"/>
    </xf>
    <xf numFmtId="4" fontId="4" fillId="2" borderId="14" xfId="0" applyNumberFormat="1" applyFont="1" applyFill="1" applyBorder="1" applyAlignment="1">
      <alignment horizontal="center" vertical="center"/>
    </xf>
    <xf numFmtId="4" fontId="9" fillId="2" borderId="17" xfId="0" applyNumberFormat="1" applyFont="1" applyFill="1" applyBorder="1" applyAlignment="1">
      <alignment horizontal="center" vertical="center"/>
    </xf>
    <xf numFmtId="0" fontId="9" fillId="6" borderId="28" xfId="0" applyFont="1" applyFill="1" applyBorder="1" applyAlignment="1">
      <alignment horizontal="left" vertical="center" indent="1"/>
    </xf>
    <xf numFmtId="1" fontId="9" fillId="6" borderId="20" xfId="0" quotePrefix="1" applyNumberFormat="1" applyFont="1" applyFill="1" applyBorder="1" applyAlignment="1" applyProtection="1">
      <alignment horizontal="center" vertical="center"/>
      <protection locked="0"/>
    </xf>
    <xf numFmtId="0" fontId="9" fillId="6" borderId="15" xfId="0" applyFont="1" applyFill="1" applyBorder="1" applyAlignment="1">
      <alignment horizontal="center" vertical="center"/>
    </xf>
    <xf numFmtId="0" fontId="9" fillId="6" borderId="15" xfId="0" applyFont="1" applyFill="1" applyBorder="1" applyAlignment="1">
      <alignment horizontal="left" vertical="center" indent="1"/>
    </xf>
    <xf numFmtId="0" fontId="9" fillId="0" borderId="23" xfId="2" applyFont="1" applyBorder="1" applyAlignment="1">
      <alignment horizontal="center" vertical="center"/>
    </xf>
    <xf numFmtId="0" fontId="9" fillId="0" borderId="23" xfId="2" applyFont="1" applyBorder="1" applyAlignment="1" applyProtection="1">
      <alignment horizontal="center" vertical="center"/>
      <protection locked="0"/>
    </xf>
    <xf numFmtId="0" fontId="9" fillId="0" borderId="23" xfId="2" applyFont="1" applyBorder="1" applyAlignment="1" applyProtection="1">
      <alignment horizontal="center" vertical="center" wrapText="1"/>
      <protection locked="0"/>
    </xf>
    <xf numFmtId="0" fontId="9" fillId="0" borderId="24" xfId="2" applyFont="1" applyBorder="1" applyAlignment="1" applyProtection="1">
      <alignment horizontal="center" vertical="center"/>
      <protection locked="0"/>
    </xf>
    <xf numFmtId="0" fontId="9" fillId="0" borderId="24" xfId="0" applyFont="1" applyBorder="1" applyAlignment="1">
      <alignment horizontal="center" vertical="center"/>
    </xf>
    <xf numFmtId="0" fontId="0" fillId="0" borderId="0" xfId="0" applyAlignment="1">
      <alignment horizontal="left" vertical="center" indent="1"/>
    </xf>
    <xf numFmtId="0" fontId="16" fillId="8" borderId="0" xfId="0" applyFont="1" applyFill="1" applyAlignment="1">
      <alignment horizontal="centerContinuous" vertical="center"/>
    </xf>
    <xf numFmtId="0" fontId="0" fillId="8" borderId="0" xfId="0" applyFill="1" applyAlignment="1">
      <alignment horizontal="centerContinuous" vertical="center"/>
    </xf>
    <xf numFmtId="4" fontId="4" fillId="2" borderId="2" xfId="0" applyNumberFormat="1" applyFont="1" applyFill="1" applyBorder="1" applyAlignment="1">
      <alignment horizontal="centerContinuous" vertical="center"/>
    </xf>
    <xf numFmtId="164" fontId="0" fillId="0" borderId="0" xfId="1" applyNumberFormat="1" applyFont="1" applyAlignment="1">
      <alignment horizontal="center" vertical="center"/>
    </xf>
    <xf numFmtId="164" fontId="5" fillId="3" borderId="9" xfId="1" applyNumberFormat="1" applyFont="1" applyFill="1" applyBorder="1" applyAlignment="1">
      <alignment horizontal="center" vertical="center"/>
    </xf>
    <xf numFmtId="164" fontId="7" fillId="4" borderId="2" xfId="1" applyNumberFormat="1" applyFont="1" applyFill="1" applyBorder="1" applyAlignment="1">
      <alignment horizontal="center" vertical="center"/>
    </xf>
    <xf numFmtId="164" fontId="9" fillId="0" borderId="0" xfId="1" applyNumberFormat="1" applyFont="1" applyAlignment="1">
      <alignment horizontal="center" vertical="center"/>
    </xf>
    <xf numFmtId="164" fontId="9" fillId="0" borderId="21" xfId="1" applyNumberFormat="1" applyFont="1" applyBorder="1" applyAlignment="1" applyProtection="1">
      <alignment horizontal="center" vertical="center"/>
      <protection locked="0"/>
    </xf>
    <xf numFmtId="164" fontId="9" fillId="0" borderId="25" xfId="1" applyNumberFormat="1" applyFont="1" applyBorder="1" applyAlignment="1" applyProtection="1">
      <alignment horizontal="center" vertical="center"/>
      <protection locked="0"/>
    </xf>
    <xf numFmtId="164" fontId="9" fillId="0" borderId="17" xfId="1" applyNumberFormat="1" applyFont="1" applyBorder="1" applyAlignment="1">
      <alignment horizontal="center" vertical="center" wrapText="1"/>
    </xf>
    <xf numFmtId="164" fontId="9" fillId="0" borderId="21" xfId="1" applyNumberFormat="1" applyFont="1" applyBorder="1" applyAlignment="1" applyProtection="1">
      <alignment horizontal="center" vertical="center" wrapText="1"/>
      <protection locked="0"/>
    </xf>
    <xf numFmtId="164" fontId="9" fillId="6" borderId="21" xfId="1" applyNumberFormat="1" applyFont="1" applyFill="1" applyBorder="1" applyAlignment="1" applyProtection="1">
      <alignment horizontal="center" vertical="center" wrapText="1"/>
      <protection locked="0"/>
    </xf>
    <xf numFmtId="164" fontId="9" fillId="6" borderId="25" xfId="1" applyNumberFormat="1" applyFont="1" applyFill="1" applyBorder="1" applyAlignment="1" applyProtection="1">
      <alignment horizontal="center" vertical="center" wrapText="1"/>
      <protection locked="0"/>
    </xf>
    <xf numFmtId="164" fontId="9" fillId="6" borderId="21" xfId="1" applyNumberFormat="1" applyFont="1" applyFill="1" applyBorder="1" applyAlignment="1">
      <alignment horizontal="center" vertical="center"/>
    </xf>
    <xf numFmtId="164" fontId="9" fillId="0" borderId="17" xfId="1" applyNumberFormat="1" applyFont="1" applyBorder="1" applyAlignment="1" applyProtection="1">
      <alignment horizontal="center" vertical="center" wrapText="1"/>
      <protection locked="0"/>
    </xf>
    <xf numFmtId="164" fontId="9" fillId="6" borderId="30" xfId="1" applyNumberFormat="1" applyFont="1" applyFill="1" applyBorder="1" applyAlignment="1" applyProtection="1">
      <alignment horizontal="center" vertical="center" wrapText="1"/>
      <protection locked="0"/>
    </xf>
    <xf numFmtId="164" fontId="8" fillId="4" borderId="33" xfId="1" applyNumberFormat="1" applyFont="1" applyFill="1" applyBorder="1" applyAlignment="1">
      <alignment horizontal="center" vertical="center"/>
    </xf>
    <xf numFmtId="164" fontId="9" fillId="0" borderId="17" xfId="1" applyNumberFormat="1" applyFont="1" applyBorder="1" applyAlignment="1">
      <alignment horizontal="center" vertical="center"/>
    </xf>
    <xf numFmtId="164" fontId="9" fillId="0" borderId="21" xfId="1" applyNumberFormat="1" applyFont="1" applyBorder="1" applyAlignment="1">
      <alignment horizontal="center" vertical="center"/>
    </xf>
    <xf numFmtId="164" fontId="9" fillId="0" borderId="26" xfId="1" applyNumberFormat="1" applyFont="1" applyBorder="1" applyAlignment="1">
      <alignment horizontal="center" vertical="center"/>
    </xf>
    <xf numFmtId="164" fontId="8" fillId="4" borderId="2" xfId="1" applyNumberFormat="1" applyFont="1" applyFill="1" applyBorder="1" applyAlignment="1">
      <alignment horizontal="center" vertical="center"/>
    </xf>
    <xf numFmtId="164" fontId="9" fillId="6" borderId="25" xfId="1" applyNumberFormat="1" applyFont="1" applyFill="1" applyBorder="1" applyAlignment="1">
      <alignment horizontal="center" vertical="center"/>
    </xf>
    <xf numFmtId="164" fontId="9" fillId="6" borderId="17" xfId="1" applyNumberFormat="1" applyFont="1" applyFill="1" applyBorder="1" applyAlignment="1">
      <alignment horizontal="center" vertical="center"/>
    </xf>
    <xf numFmtId="164" fontId="9" fillId="6" borderId="25" xfId="1" applyNumberFormat="1" applyFont="1" applyFill="1" applyBorder="1" applyAlignment="1" applyProtection="1">
      <alignment horizontal="center" vertical="center"/>
      <protection locked="0"/>
    </xf>
    <xf numFmtId="164" fontId="9" fillId="0" borderId="25" xfId="1" applyNumberFormat="1" applyFont="1" applyBorder="1" applyAlignment="1">
      <alignment horizontal="center" vertical="center"/>
    </xf>
    <xf numFmtId="164" fontId="13" fillId="4" borderId="2" xfId="1" applyNumberFormat="1" applyFont="1" applyFill="1" applyBorder="1" applyAlignment="1">
      <alignment horizontal="center" vertical="center"/>
    </xf>
    <xf numFmtId="164" fontId="9" fillId="0" borderId="17" xfId="1" applyNumberFormat="1" applyFont="1" applyBorder="1" applyAlignment="1" applyProtection="1">
      <alignment horizontal="center" vertical="center"/>
      <protection locked="0"/>
    </xf>
    <xf numFmtId="164" fontId="6" fillId="3" borderId="2" xfId="1" applyNumberFormat="1" applyFont="1" applyFill="1" applyBorder="1" applyAlignment="1">
      <alignment horizontal="center" vertical="center"/>
    </xf>
    <xf numFmtId="0" fontId="4" fillId="5" borderId="4" xfId="0" applyFont="1" applyFill="1" applyBorder="1" applyAlignment="1" applyProtection="1">
      <alignment horizontal="centerContinuous" vertical="center" wrapText="1"/>
      <protection locked="0"/>
    </xf>
    <xf numFmtId="0" fontId="3" fillId="5" borderId="1" xfId="0" applyFont="1" applyFill="1" applyBorder="1" applyAlignment="1">
      <alignment horizontal="centerContinuous" vertical="center"/>
    </xf>
    <xf numFmtId="0" fontId="3" fillId="5" borderId="10" xfId="0" applyFont="1" applyFill="1" applyBorder="1" applyAlignment="1">
      <alignment horizontal="centerContinuous" vertical="center"/>
    </xf>
    <xf numFmtId="0" fontId="3" fillId="5" borderId="2" xfId="0" applyFont="1" applyFill="1" applyBorder="1" applyAlignment="1">
      <alignment horizontal="centerContinuous" vertical="center"/>
    </xf>
    <xf numFmtId="4" fontId="4" fillId="9" borderId="3" xfId="0" applyNumberFormat="1" applyFont="1" applyFill="1" applyBorder="1" applyAlignment="1" applyProtection="1">
      <alignment horizontal="center" vertical="center" wrapText="1"/>
      <protection locked="0"/>
    </xf>
    <xf numFmtId="4" fontId="4" fillId="9" borderId="6" xfId="0" applyNumberFormat="1" applyFont="1" applyFill="1" applyBorder="1" applyAlignment="1" applyProtection="1">
      <alignment horizontal="center" vertical="center" wrapText="1"/>
      <protection locked="0"/>
    </xf>
    <xf numFmtId="4" fontId="4" fillId="7" borderId="3" xfId="0" applyNumberFormat="1" applyFont="1" applyFill="1" applyBorder="1" applyAlignment="1" applyProtection="1">
      <alignment horizontal="center" vertical="center" wrapText="1"/>
      <protection locked="0"/>
    </xf>
    <xf numFmtId="164" fontId="4" fillId="7" borderId="6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left" vertical="center" indent="1"/>
    </xf>
    <xf numFmtId="164" fontId="9" fillId="0" borderId="25" xfId="1" applyNumberFormat="1" applyFont="1" applyBorder="1" applyAlignment="1" applyProtection="1">
      <alignment horizontal="center" vertical="center" wrapText="1"/>
      <protection locked="0"/>
    </xf>
    <xf numFmtId="164" fontId="9" fillId="0" borderId="6" xfId="1" applyNumberFormat="1" applyFont="1" applyBorder="1" applyAlignment="1">
      <alignment horizontal="center" vertical="center"/>
    </xf>
    <xf numFmtId="0" fontId="4" fillId="6" borderId="19" xfId="0" applyFont="1" applyFill="1" applyBorder="1" applyAlignment="1" applyProtection="1">
      <alignment horizontal="center" vertical="center" wrapText="1"/>
      <protection locked="0"/>
    </xf>
    <xf numFmtId="0" fontId="4" fillId="6" borderId="23" xfId="0" applyFont="1" applyFill="1" applyBorder="1" applyAlignment="1" applyProtection="1">
      <alignment horizontal="center" vertical="center" wrapText="1"/>
      <protection locked="0"/>
    </xf>
    <xf numFmtId="0" fontId="4" fillId="6" borderId="19" xfId="0" applyFont="1" applyFill="1" applyBorder="1" applyAlignment="1">
      <alignment horizontal="center" vertical="center"/>
    </xf>
    <xf numFmtId="0" fontId="4" fillId="6" borderId="28" xfId="0" applyFont="1" applyFill="1" applyBorder="1" applyAlignment="1" applyProtection="1">
      <alignment horizontal="center" vertical="center" wrapText="1"/>
      <protection locked="0"/>
    </xf>
    <xf numFmtId="0" fontId="4" fillId="6" borderId="23" xfId="0" applyFont="1" applyFill="1" applyBorder="1" applyAlignment="1">
      <alignment horizontal="center" vertical="center"/>
    </xf>
    <xf numFmtId="4" fontId="4" fillId="5" borderId="34" xfId="0" applyNumberFormat="1" applyFont="1" applyFill="1" applyBorder="1" applyAlignment="1" applyProtection="1">
      <alignment horizontal="center" vertical="center"/>
      <protection locked="0"/>
    </xf>
    <xf numFmtId="0" fontId="9" fillId="10" borderId="4" xfId="0" applyFont="1" applyFill="1" applyBorder="1" applyAlignment="1">
      <alignment horizontal="left" vertical="center" wrapText="1" indent="1"/>
    </xf>
    <xf numFmtId="0" fontId="9" fillId="10" borderId="15" xfId="0" applyFont="1" applyFill="1" applyBorder="1" applyAlignment="1">
      <alignment horizontal="center" vertical="center"/>
    </xf>
    <xf numFmtId="0" fontId="9" fillId="10" borderId="15" xfId="0" applyFont="1" applyFill="1" applyBorder="1" applyAlignment="1">
      <alignment horizontal="left" vertical="center" wrapText="1" indent="1"/>
    </xf>
    <xf numFmtId="0" fontId="9" fillId="10" borderId="19" xfId="0" applyFont="1" applyFill="1" applyBorder="1" applyAlignment="1">
      <alignment horizontal="center" vertical="center"/>
    </xf>
    <xf numFmtId="0" fontId="9" fillId="10" borderId="19" xfId="0" applyFont="1" applyFill="1" applyBorder="1" applyAlignment="1">
      <alignment horizontal="left" vertical="center" wrapText="1" indent="1"/>
    </xf>
    <xf numFmtId="0" fontId="9" fillId="10" borderId="19" xfId="0" applyFont="1" applyFill="1" applyBorder="1" applyAlignment="1" applyProtection="1">
      <alignment horizontal="center" vertical="center"/>
      <protection locked="0"/>
    </xf>
    <xf numFmtId="0" fontId="9" fillId="10" borderId="23" xfId="0" applyFont="1" applyFill="1" applyBorder="1" applyAlignment="1">
      <alignment horizontal="center" vertical="center"/>
    </xf>
    <xf numFmtId="0" fontId="9" fillId="10" borderId="23" xfId="0" applyFont="1" applyFill="1" applyBorder="1" applyAlignment="1">
      <alignment horizontal="left" vertical="center" wrapText="1" indent="1"/>
    </xf>
    <xf numFmtId="0" fontId="9" fillId="10" borderId="4" xfId="0" applyFont="1" applyFill="1" applyBorder="1" applyAlignment="1">
      <alignment horizontal="center" vertical="center"/>
    </xf>
    <xf numFmtId="0" fontId="9" fillId="10" borderId="15" xfId="0" applyFont="1" applyFill="1" applyBorder="1" applyAlignment="1" applyProtection="1">
      <alignment horizontal="center" vertical="center" wrapText="1"/>
      <protection locked="0"/>
    </xf>
    <xf numFmtId="0" fontId="9" fillId="10" borderId="19" xfId="0" applyFont="1" applyFill="1" applyBorder="1" applyAlignment="1" applyProtection="1">
      <alignment horizontal="center" vertical="center" wrapText="1"/>
      <protection locked="0"/>
    </xf>
    <xf numFmtId="0" fontId="9" fillId="10" borderId="12" xfId="0" applyFont="1" applyFill="1" applyBorder="1" applyAlignment="1" applyProtection="1">
      <alignment horizontal="center" vertical="center" wrapText="1"/>
      <protection locked="0"/>
    </xf>
    <xf numFmtId="0" fontId="9" fillId="10" borderId="12" xfId="0" applyFont="1" applyFill="1" applyBorder="1" applyAlignment="1">
      <alignment horizontal="left" vertical="center" wrapText="1" indent="1"/>
    </xf>
    <xf numFmtId="0" fontId="9" fillId="10" borderId="23" xfId="0" applyFont="1" applyFill="1" applyBorder="1" applyAlignment="1" applyProtection="1">
      <alignment horizontal="center" vertical="center" wrapText="1"/>
      <protection locked="0"/>
    </xf>
    <xf numFmtId="0" fontId="9" fillId="10" borderId="23" xfId="0" applyFont="1" applyFill="1" applyBorder="1" applyAlignment="1" applyProtection="1">
      <alignment horizontal="center" vertical="center"/>
      <protection locked="0"/>
    </xf>
    <xf numFmtId="0" fontId="11" fillId="10" borderId="15" xfId="0" applyFont="1" applyFill="1" applyBorder="1" applyAlignment="1">
      <alignment horizontal="left" vertical="center" wrapText="1" indent="1"/>
    </xf>
    <xf numFmtId="0" fontId="9" fillId="10" borderId="15" xfId="0" applyFont="1" applyFill="1" applyBorder="1" applyAlignment="1" applyProtection="1">
      <alignment horizontal="center" vertical="center"/>
      <protection locked="0"/>
    </xf>
    <xf numFmtId="0" fontId="9" fillId="10" borderId="15" xfId="0" applyFont="1" applyFill="1" applyBorder="1" applyAlignment="1" applyProtection="1">
      <alignment horizontal="left" vertical="center" wrapText="1" indent="1"/>
      <protection locked="0"/>
    </xf>
    <xf numFmtId="0" fontId="9" fillId="10" borderId="23" xfId="0" applyFont="1" applyFill="1" applyBorder="1" applyAlignment="1" applyProtection="1">
      <alignment horizontal="left" vertical="center" wrapText="1" indent="1"/>
      <protection locked="0"/>
    </xf>
    <xf numFmtId="0" fontId="9" fillId="10" borderId="12" xfId="0" applyFont="1" applyFill="1" applyBorder="1" applyAlignment="1">
      <alignment horizontal="center" vertical="center"/>
    </xf>
    <xf numFmtId="0" fontId="9" fillId="10" borderId="19" xfId="2" applyFont="1" applyFill="1" applyBorder="1" applyAlignment="1" applyProtection="1">
      <alignment horizontal="center" vertical="center"/>
      <protection locked="0"/>
    </xf>
    <xf numFmtId="1" fontId="9" fillId="10" borderId="15" xfId="0" applyNumberFormat="1" applyFont="1" applyFill="1" applyBorder="1" applyAlignment="1">
      <alignment horizontal="center" vertical="center"/>
    </xf>
    <xf numFmtId="0" fontId="9" fillId="5" borderId="4" xfId="0" applyFont="1" applyFill="1" applyBorder="1" applyAlignment="1" applyProtection="1">
      <alignment horizontal="center" vertical="center" wrapText="1"/>
      <protection locked="0"/>
    </xf>
    <xf numFmtId="0" fontId="9" fillId="5" borderId="4" xfId="0" applyFont="1" applyFill="1" applyBorder="1" applyAlignment="1" applyProtection="1">
      <alignment horizontal="centerContinuous" vertical="center" wrapText="1"/>
      <protection locked="0"/>
    </xf>
    <xf numFmtId="0" fontId="4" fillId="12" borderId="19" xfId="0" applyFont="1" applyFill="1" applyBorder="1" applyAlignment="1">
      <alignment horizontal="left" vertical="center" wrapText="1" indent="1"/>
    </xf>
    <xf numFmtId="0" fontId="4" fillId="12" borderId="23" xfId="0" applyFont="1" applyFill="1" applyBorder="1" applyAlignment="1">
      <alignment horizontal="left" vertical="center" wrapText="1" indent="1"/>
    </xf>
    <xf numFmtId="0" fontId="9" fillId="12" borderId="19" xfId="0" applyFont="1" applyFill="1" applyBorder="1" applyAlignment="1">
      <alignment horizontal="left" vertical="center" wrapText="1" indent="1"/>
    </xf>
    <xf numFmtId="0" fontId="9" fillId="12" borderId="23" xfId="0" applyFont="1" applyFill="1" applyBorder="1" applyAlignment="1">
      <alignment horizontal="left" vertical="center" wrapText="1" indent="1"/>
    </xf>
    <xf numFmtId="0" fontId="9" fillId="12" borderId="15" xfId="0" applyFont="1" applyFill="1" applyBorder="1" applyAlignment="1">
      <alignment horizontal="left" vertical="center" wrapText="1" indent="1"/>
    </xf>
    <xf numFmtId="0" fontId="10" fillId="6" borderId="14" xfId="0" applyFont="1" applyFill="1" applyBorder="1" applyAlignment="1">
      <alignment horizontal="left" vertical="center" indent="1"/>
    </xf>
    <xf numFmtId="0" fontId="4" fillId="12" borderId="28" xfId="0" applyFont="1" applyFill="1" applyBorder="1" applyAlignment="1">
      <alignment horizontal="left" vertical="center" wrapText="1" indent="1"/>
    </xf>
    <xf numFmtId="0" fontId="9" fillId="0" borderId="19" xfId="0" applyFont="1" applyBorder="1" applyAlignment="1">
      <alignment horizontal="left" vertical="center" wrapText="1" indent="1"/>
    </xf>
    <xf numFmtId="0" fontId="10" fillId="6" borderId="27" xfId="0" applyFont="1" applyFill="1" applyBorder="1" applyAlignment="1">
      <alignment horizontal="left" vertical="center" indent="1"/>
    </xf>
    <xf numFmtId="4" fontId="9" fillId="6" borderId="35" xfId="0" applyNumberFormat="1" applyFont="1" applyFill="1" applyBorder="1" applyAlignment="1">
      <alignment horizontal="center" vertical="center"/>
    </xf>
    <xf numFmtId="0" fontId="10" fillId="6" borderId="36" xfId="0" applyFont="1" applyFill="1" applyBorder="1" applyAlignment="1">
      <alignment horizontal="left" vertical="center" indent="1"/>
    </xf>
    <xf numFmtId="0" fontId="10" fillId="6" borderId="37" xfId="0" applyFont="1" applyFill="1" applyBorder="1" applyAlignment="1">
      <alignment horizontal="left" vertical="center" indent="1"/>
    </xf>
    <xf numFmtId="0" fontId="9" fillId="6" borderId="37" xfId="0" applyFont="1" applyFill="1" applyBorder="1" applyAlignment="1">
      <alignment horizontal="center" vertical="center"/>
    </xf>
    <xf numFmtId="0" fontId="9" fillId="6" borderId="37" xfId="0" applyFont="1" applyFill="1" applyBorder="1" applyAlignment="1">
      <alignment horizontal="center" vertical="center" wrapText="1"/>
    </xf>
    <xf numFmtId="1" fontId="9" fillId="6" borderId="38" xfId="0" applyNumberFormat="1" applyFont="1" applyFill="1" applyBorder="1" applyAlignment="1" applyProtection="1">
      <alignment horizontal="center" vertical="center"/>
      <protection locked="0"/>
    </xf>
    <xf numFmtId="1" fontId="9" fillId="6" borderId="38" xfId="0" applyNumberFormat="1" applyFont="1" applyFill="1" applyBorder="1" applyAlignment="1" applyProtection="1">
      <alignment horizontal="center" vertical="center" wrapText="1"/>
      <protection locked="0"/>
    </xf>
    <xf numFmtId="4" fontId="9" fillId="6" borderId="36" xfId="0" applyNumberFormat="1" applyFont="1" applyFill="1" applyBorder="1" applyAlignment="1">
      <alignment horizontal="center" vertical="center"/>
    </xf>
    <xf numFmtId="4" fontId="9" fillId="6" borderId="38" xfId="0" applyNumberFormat="1" applyFont="1" applyFill="1" applyBorder="1" applyAlignment="1">
      <alignment horizontal="center" vertical="center"/>
    </xf>
    <xf numFmtId="4" fontId="4" fillId="2" borderId="36" xfId="0" applyNumberFormat="1" applyFont="1" applyFill="1" applyBorder="1" applyAlignment="1">
      <alignment horizontal="center" vertical="center"/>
    </xf>
    <xf numFmtId="4" fontId="9" fillId="2" borderId="39" xfId="0" applyNumberFormat="1" applyFont="1" applyFill="1" applyBorder="1" applyAlignment="1">
      <alignment horizontal="center" vertical="center"/>
    </xf>
    <xf numFmtId="164" fontId="9" fillId="6" borderId="39" xfId="1" applyNumberFormat="1" applyFont="1" applyFill="1" applyBorder="1" applyAlignment="1">
      <alignment horizontal="center" vertical="center"/>
    </xf>
    <xf numFmtId="1" fontId="9" fillId="6" borderId="37" xfId="0" applyNumberFormat="1" applyFont="1" applyFill="1" applyBorder="1" applyAlignment="1" applyProtection="1">
      <alignment horizontal="center" vertical="center"/>
      <protection locked="0"/>
    </xf>
    <xf numFmtId="0" fontId="9" fillId="12" borderId="37" xfId="0" applyFont="1" applyFill="1" applyBorder="1" applyAlignment="1">
      <alignment horizontal="left" vertical="center" wrapText="1" indent="1"/>
    </xf>
    <xf numFmtId="0" fontId="4" fillId="2" borderId="40" xfId="0" applyFont="1" applyFill="1" applyBorder="1" applyAlignment="1" applyProtection="1">
      <alignment horizontal="center" vertical="center" wrapText="1"/>
      <protection locked="0"/>
    </xf>
    <xf numFmtId="0" fontId="10" fillId="6" borderId="28" xfId="0" applyFont="1" applyFill="1" applyBorder="1" applyAlignment="1">
      <alignment horizontal="left" vertical="center" indent="1"/>
    </xf>
    <xf numFmtId="0" fontId="9" fillId="6" borderId="29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5" fillId="3" borderId="8" xfId="0" quotePrefix="1" applyFont="1" applyFill="1" applyBorder="1" applyAlignment="1">
      <alignment horizontal="center" vertical="center"/>
    </xf>
    <xf numFmtId="0" fontId="7" fillId="4" borderId="10" xfId="0" quotePrefix="1" applyFont="1" applyFill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6" borderId="34" xfId="0" applyFont="1" applyFill="1" applyBorder="1" applyAlignment="1">
      <alignment horizontal="center" vertical="center"/>
    </xf>
    <xf numFmtId="0" fontId="10" fillId="6" borderId="42" xfId="0" applyFont="1" applyFill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10" fillId="6" borderId="43" xfId="0" applyFont="1" applyFill="1" applyBorder="1" applyAlignment="1">
      <alignment horizontal="center" vertical="center"/>
    </xf>
    <xf numFmtId="0" fontId="10" fillId="6" borderId="41" xfId="0" applyFont="1" applyFill="1" applyBorder="1" applyAlignment="1">
      <alignment horizontal="center" vertical="center"/>
    </xf>
    <xf numFmtId="0" fontId="10" fillId="6" borderId="44" xfId="0" applyFont="1" applyFill="1" applyBorder="1" applyAlignment="1">
      <alignment horizontal="center" vertical="center"/>
    </xf>
    <xf numFmtId="0" fontId="5" fillId="3" borderId="10" xfId="0" quotePrefix="1" applyFont="1" applyFill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10" fillId="6" borderId="45" xfId="0" applyFont="1" applyFill="1" applyBorder="1" applyAlignment="1">
      <alignment horizontal="center" vertical="center"/>
    </xf>
    <xf numFmtId="0" fontId="9" fillId="6" borderId="12" xfId="0" applyFont="1" applyFill="1" applyBorder="1" applyAlignment="1">
      <alignment horizontal="center" vertical="center"/>
    </xf>
    <xf numFmtId="0" fontId="9" fillId="6" borderId="12" xfId="0" applyFont="1" applyFill="1" applyBorder="1" applyAlignment="1">
      <alignment horizontal="left" vertical="center" indent="1"/>
    </xf>
    <xf numFmtId="0" fontId="9" fillId="12" borderId="12" xfId="0" applyFont="1" applyFill="1" applyBorder="1" applyAlignment="1">
      <alignment horizontal="left" vertical="center" wrapText="1" indent="1"/>
    </xf>
    <xf numFmtId="0" fontId="9" fillId="6" borderId="12" xfId="0" applyFont="1" applyFill="1" applyBorder="1" applyAlignment="1">
      <alignment horizontal="center" vertical="center" wrapText="1"/>
    </xf>
    <xf numFmtId="1" fontId="9" fillId="6" borderId="12" xfId="0" applyNumberFormat="1" applyFont="1" applyFill="1" applyBorder="1" applyAlignment="1" applyProtection="1">
      <alignment horizontal="center" vertical="center"/>
      <protection locked="0"/>
    </xf>
    <xf numFmtId="1" fontId="9" fillId="6" borderId="13" xfId="0" applyNumberFormat="1" applyFont="1" applyFill="1" applyBorder="1" applyAlignment="1" applyProtection="1">
      <alignment horizontal="center" vertical="center"/>
      <protection locked="0"/>
    </xf>
    <xf numFmtId="1" fontId="9" fillId="6" borderId="13" xfId="0" applyNumberFormat="1" applyFont="1" applyFill="1" applyBorder="1" applyAlignment="1" applyProtection="1">
      <alignment horizontal="center" vertical="center" wrapText="1"/>
      <protection locked="0"/>
    </xf>
    <xf numFmtId="4" fontId="9" fillId="6" borderId="11" xfId="0" applyNumberFormat="1" applyFont="1" applyFill="1" applyBorder="1" applyAlignment="1">
      <alignment horizontal="center" vertical="center"/>
    </xf>
    <xf numFmtId="4" fontId="9" fillId="6" borderId="13" xfId="0" applyNumberFormat="1" applyFont="1" applyFill="1" applyBorder="1" applyAlignment="1">
      <alignment horizontal="center" vertical="center"/>
    </xf>
    <xf numFmtId="4" fontId="4" fillId="2" borderId="11" xfId="0" applyNumberFormat="1" applyFont="1" applyFill="1" applyBorder="1" applyAlignment="1">
      <alignment horizontal="center" vertical="center"/>
    </xf>
    <xf numFmtId="4" fontId="9" fillId="2" borderId="26" xfId="0" applyNumberFormat="1" applyFont="1" applyFill="1" applyBorder="1" applyAlignment="1">
      <alignment horizontal="center" vertical="center"/>
    </xf>
    <xf numFmtId="4" fontId="9" fillId="6" borderId="46" xfId="0" applyNumberFormat="1" applyFont="1" applyFill="1" applyBorder="1" applyAlignment="1">
      <alignment horizontal="center" vertical="center"/>
    </xf>
    <xf numFmtId="0" fontId="9" fillId="0" borderId="23" xfId="0" applyFont="1" applyBorder="1" applyAlignment="1" applyProtection="1">
      <alignment horizontal="center" vertical="center" wrapText="1"/>
      <protection locked="0"/>
    </xf>
    <xf numFmtId="164" fontId="9" fillId="6" borderId="12" xfId="1" applyNumberFormat="1" applyFont="1" applyFill="1" applyBorder="1" applyAlignment="1">
      <alignment horizontal="center" vertical="center"/>
    </xf>
    <xf numFmtId="164" fontId="9" fillId="6" borderId="19" xfId="1" applyNumberFormat="1" applyFont="1" applyFill="1" applyBorder="1" applyAlignment="1">
      <alignment horizontal="center" vertical="center"/>
    </xf>
    <xf numFmtId="164" fontId="9" fillId="6" borderId="23" xfId="1" applyNumberFormat="1" applyFont="1" applyFill="1" applyBorder="1" applyAlignment="1">
      <alignment horizontal="center" vertical="center"/>
    </xf>
    <xf numFmtId="0" fontId="14" fillId="6" borderId="19" xfId="0" applyFont="1" applyFill="1" applyBorder="1" applyAlignment="1">
      <alignment horizontal="left" vertical="center" indent="1"/>
    </xf>
    <xf numFmtId="0" fontId="17" fillId="0" borderId="0" xfId="0" applyFont="1" applyAlignment="1">
      <alignment horizontal="center" vertical="center"/>
    </xf>
    <xf numFmtId="0" fontId="9" fillId="6" borderId="11" xfId="0" applyFont="1" applyFill="1" applyBorder="1" applyAlignment="1">
      <alignment horizontal="left" vertical="center" indent="1"/>
    </xf>
    <xf numFmtId="0" fontId="14" fillId="6" borderId="23" xfId="0" applyFont="1" applyFill="1" applyBorder="1" applyAlignment="1">
      <alignment horizontal="left" vertical="center" indent="1"/>
    </xf>
    <xf numFmtId="0" fontId="9" fillId="0" borderId="45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9" fillId="0" borderId="11" xfId="0" applyFont="1" applyBorder="1" applyAlignment="1">
      <alignment horizontal="left" vertical="center" indent="1"/>
    </xf>
    <xf numFmtId="0" fontId="9" fillId="0" borderId="4" xfId="0" applyFont="1" applyBorder="1" applyAlignment="1">
      <alignment horizontal="left" vertical="center" wrapText="1" indent="1"/>
    </xf>
    <xf numFmtId="0" fontId="9" fillId="0" borderId="12" xfId="0" applyFont="1" applyBorder="1" applyAlignment="1">
      <alignment horizontal="left" vertical="center" wrapText="1" indent="1"/>
    </xf>
    <xf numFmtId="4" fontId="11" fillId="0" borderId="22" xfId="0" applyNumberFormat="1" applyFont="1" applyBorder="1" applyAlignment="1">
      <alignment horizontal="center" vertical="center"/>
    </xf>
    <xf numFmtId="164" fontId="11" fillId="0" borderId="25" xfId="1" applyNumberFormat="1" applyFont="1" applyBorder="1" applyAlignment="1">
      <alignment horizontal="center" vertical="center"/>
    </xf>
    <xf numFmtId="0" fontId="11" fillId="6" borderId="22" xfId="0" applyFont="1" applyFill="1" applyBorder="1" applyAlignment="1">
      <alignment horizontal="left" vertical="center" indent="1"/>
    </xf>
    <xf numFmtId="0" fontId="11" fillId="6" borderId="43" xfId="0" applyFont="1" applyFill="1" applyBorder="1" applyAlignment="1">
      <alignment horizontal="center" vertical="center"/>
    </xf>
    <xf numFmtId="0" fontId="11" fillId="6" borderId="23" xfId="0" applyFont="1" applyFill="1" applyBorder="1" applyAlignment="1">
      <alignment horizontal="center" vertical="center"/>
    </xf>
    <xf numFmtId="0" fontId="11" fillId="6" borderId="23" xfId="0" applyFont="1" applyFill="1" applyBorder="1" applyAlignment="1">
      <alignment horizontal="left" vertical="center" indent="1"/>
    </xf>
    <xf numFmtId="0" fontId="11" fillId="6" borderId="23" xfId="0" applyFont="1" applyFill="1" applyBorder="1" applyAlignment="1" applyProtection="1">
      <alignment horizontal="center" vertical="center"/>
      <protection locked="0"/>
    </xf>
    <xf numFmtId="0" fontId="11" fillId="6" borderId="23" xfId="0" applyFont="1" applyFill="1" applyBorder="1" applyAlignment="1" applyProtection="1">
      <alignment horizontal="center" vertical="center" wrapText="1"/>
      <protection locked="0"/>
    </xf>
    <xf numFmtId="0" fontId="11" fillId="6" borderId="24" xfId="0" applyFont="1" applyFill="1" applyBorder="1" applyAlignment="1" applyProtection="1">
      <alignment horizontal="center" vertical="center"/>
      <protection locked="0"/>
    </xf>
    <xf numFmtId="4" fontId="11" fillId="6" borderId="22" xfId="0" applyNumberFormat="1" applyFont="1" applyFill="1" applyBorder="1" applyAlignment="1">
      <alignment horizontal="center" vertical="center"/>
    </xf>
    <xf numFmtId="4" fontId="11" fillId="6" borderId="24" xfId="0" applyNumberFormat="1" applyFont="1" applyFill="1" applyBorder="1" applyAlignment="1">
      <alignment horizontal="center" vertical="center"/>
    </xf>
    <xf numFmtId="4" fontId="18" fillId="2" borderId="22" xfId="0" applyNumberFormat="1" applyFont="1" applyFill="1" applyBorder="1" applyAlignment="1">
      <alignment horizontal="center" vertical="center"/>
    </xf>
    <xf numFmtId="4" fontId="11" fillId="2" borderId="25" xfId="0" applyNumberFormat="1" applyFont="1" applyFill="1" applyBorder="1" applyAlignment="1">
      <alignment horizontal="center" vertical="center"/>
    </xf>
    <xf numFmtId="0" fontId="10" fillId="6" borderId="37" xfId="0" applyFont="1" applyFill="1" applyBorder="1" applyAlignment="1">
      <alignment horizontal="center" vertical="center"/>
    </xf>
    <xf numFmtId="0" fontId="14" fillId="6" borderId="19" xfId="0" applyFont="1" applyFill="1" applyBorder="1" applyAlignment="1">
      <alignment horizontal="center" vertical="center"/>
    </xf>
    <xf numFmtId="0" fontId="9" fillId="11" borderId="28" xfId="0" applyFont="1" applyFill="1" applyBorder="1" applyAlignment="1">
      <alignment horizontal="left" vertical="center" wrapText="1" indent="1"/>
    </xf>
    <xf numFmtId="0" fontId="11" fillId="12" borderId="23" xfId="0" applyFont="1" applyFill="1" applyBorder="1" applyAlignment="1">
      <alignment horizontal="left" vertical="center" wrapText="1" indent="1"/>
    </xf>
    <xf numFmtId="0" fontId="11" fillId="6" borderId="27" xfId="0" applyFont="1" applyFill="1" applyBorder="1" applyAlignment="1">
      <alignment horizontal="left" vertical="center" indent="1"/>
    </xf>
    <xf numFmtId="0" fontId="11" fillId="6" borderId="42" xfId="0" applyFont="1" applyFill="1" applyBorder="1" applyAlignment="1">
      <alignment horizontal="center" vertical="center"/>
    </xf>
    <xf numFmtId="0" fontId="9" fillId="6" borderId="28" xfId="0" applyFont="1" applyFill="1" applyBorder="1" applyAlignment="1">
      <alignment horizontal="center" vertical="center"/>
    </xf>
    <xf numFmtId="0" fontId="11" fillId="6" borderId="28" xfId="0" applyFont="1" applyFill="1" applyBorder="1" applyAlignment="1">
      <alignment horizontal="left" vertical="center" indent="1"/>
    </xf>
    <xf numFmtId="0" fontId="9" fillId="12" borderId="28" xfId="0" applyFont="1" applyFill="1" applyBorder="1" applyAlignment="1">
      <alignment horizontal="left" vertical="center" wrapText="1" indent="1"/>
    </xf>
    <xf numFmtId="1" fontId="9" fillId="6" borderId="28" xfId="0" applyNumberFormat="1" applyFont="1" applyFill="1" applyBorder="1" applyAlignment="1" applyProtection="1">
      <alignment horizontal="center" vertical="center"/>
      <protection locked="0"/>
    </xf>
    <xf numFmtId="1" fontId="9" fillId="6" borderId="29" xfId="0" applyNumberFormat="1" applyFont="1" applyFill="1" applyBorder="1" applyAlignment="1" applyProtection="1">
      <alignment horizontal="center" vertical="center"/>
      <protection locked="0"/>
    </xf>
    <xf numFmtId="1" fontId="9" fillId="6" borderId="29" xfId="0" applyNumberFormat="1" applyFont="1" applyFill="1" applyBorder="1" applyAlignment="1" applyProtection="1">
      <alignment horizontal="center" vertical="center" wrapText="1"/>
      <protection locked="0"/>
    </xf>
    <xf numFmtId="4" fontId="9" fillId="6" borderId="27" xfId="0" applyNumberFormat="1" applyFont="1" applyFill="1" applyBorder="1" applyAlignment="1">
      <alignment horizontal="center" vertical="center"/>
    </xf>
    <xf numFmtId="4" fontId="9" fillId="6" borderId="29" xfId="0" applyNumberFormat="1" applyFont="1" applyFill="1" applyBorder="1" applyAlignment="1">
      <alignment horizontal="center" vertical="center"/>
    </xf>
    <xf numFmtId="4" fontId="4" fillId="2" borderId="27" xfId="0" applyNumberFormat="1" applyFont="1" applyFill="1" applyBorder="1" applyAlignment="1">
      <alignment horizontal="center" vertical="center"/>
    </xf>
    <xf numFmtId="4" fontId="9" fillId="2" borderId="30" xfId="0" applyNumberFormat="1" applyFont="1" applyFill="1" applyBorder="1" applyAlignment="1">
      <alignment horizontal="center" vertical="center"/>
    </xf>
    <xf numFmtId="4" fontId="9" fillId="6" borderId="47" xfId="0" applyNumberFormat="1" applyFont="1" applyFill="1" applyBorder="1" applyAlignment="1">
      <alignment horizontal="center" vertical="center"/>
    </xf>
    <xf numFmtId="0" fontId="10" fillId="6" borderId="40" xfId="0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/>
    </xf>
    <xf numFmtId="0" fontId="9" fillId="6" borderId="4" xfId="0" applyFont="1" applyFill="1" applyBorder="1" applyAlignment="1">
      <alignment horizontal="left" vertical="center" indent="1"/>
    </xf>
    <xf numFmtId="0" fontId="9" fillId="6" borderId="4" xfId="0" applyFont="1" applyFill="1" applyBorder="1" applyAlignment="1">
      <alignment horizontal="center" vertical="center"/>
    </xf>
    <xf numFmtId="0" fontId="9" fillId="11" borderId="4" xfId="0" applyFont="1" applyFill="1" applyBorder="1" applyAlignment="1">
      <alignment horizontal="left" vertical="center" wrapText="1" indent="1"/>
    </xf>
    <xf numFmtId="0" fontId="9" fillId="6" borderId="4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 applyProtection="1">
      <alignment horizontal="center" vertical="center"/>
      <protection locked="0"/>
    </xf>
    <xf numFmtId="0" fontId="9" fillId="6" borderId="5" xfId="0" applyFont="1" applyFill="1" applyBorder="1" applyAlignment="1" applyProtection="1">
      <alignment horizontal="center" vertical="center"/>
      <protection locked="0"/>
    </xf>
    <xf numFmtId="1" fontId="9" fillId="6" borderId="5" xfId="0" applyNumberFormat="1" applyFont="1" applyFill="1" applyBorder="1" applyAlignment="1" applyProtection="1">
      <alignment horizontal="center" vertical="center"/>
      <protection locked="0"/>
    </xf>
    <xf numFmtId="4" fontId="9" fillId="6" borderId="3" xfId="0" applyNumberFormat="1" applyFont="1" applyFill="1" applyBorder="1" applyAlignment="1">
      <alignment horizontal="center" vertical="center"/>
    </xf>
    <xf numFmtId="4" fontId="9" fillId="6" borderId="5" xfId="0" applyNumberFormat="1" applyFont="1" applyFill="1" applyBorder="1" applyAlignment="1">
      <alignment horizontal="center" vertical="center"/>
    </xf>
    <xf numFmtId="4" fontId="4" fillId="2" borderId="3" xfId="0" applyNumberFormat="1" applyFont="1" applyFill="1" applyBorder="1" applyAlignment="1">
      <alignment horizontal="center" vertical="center"/>
    </xf>
    <xf numFmtId="4" fontId="9" fillId="2" borderId="6" xfId="0" applyNumberFormat="1" applyFont="1" applyFill="1" applyBorder="1" applyAlignment="1">
      <alignment horizontal="center" vertical="center"/>
    </xf>
    <xf numFmtId="164" fontId="9" fillId="6" borderId="6" xfId="1" applyNumberFormat="1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left" vertical="center" indent="1"/>
    </xf>
    <xf numFmtId="4" fontId="0" fillId="0" borderId="0" xfId="0" applyNumberFormat="1" applyAlignment="1">
      <alignment horizontal="center" vertical="center"/>
    </xf>
    <xf numFmtId="0" fontId="4" fillId="8" borderId="0" xfId="0" applyFont="1" applyFill="1" applyAlignment="1">
      <alignment horizontal="centerContinuous" vertical="center"/>
    </xf>
    <xf numFmtId="0" fontId="19" fillId="8" borderId="0" xfId="0" applyFont="1" applyFill="1" applyAlignment="1">
      <alignment horizontal="centerContinuous" vertical="center"/>
    </xf>
    <xf numFmtId="0" fontId="19" fillId="0" borderId="0" xfId="0" applyFont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left" vertical="center" indent="1"/>
    </xf>
    <xf numFmtId="0" fontId="9" fillId="4" borderId="32" xfId="0" applyFont="1" applyFill="1" applyBorder="1" applyAlignment="1">
      <alignment horizontal="left" vertical="center" indent="1"/>
    </xf>
    <xf numFmtId="0" fontId="9" fillId="3" borderId="10" xfId="0" applyFont="1" applyFill="1" applyBorder="1" applyAlignment="1">
      <alignment horizontal="left" vertical="center" indent="1"/>
    </xf>
    <xf numFmtId="0" fontId="9" fillId="0" borderId="0" xfId="0" applyFont="1" applyAlignment="1">
      <alignment horizontal="center" vertical="center"/>
    </xf>
    <xf numFmtId="4" fontId="4" fillId="2" borderId="10" xfId="0" applyNumberFormat="1" applyFont="1" applyFill="1" applyBorder="1" applyAlignment="1">
      <alignment horizontal="centerContinuous" vertical="center"/>
    </xf>
    <xf numFmtId="4" fontId="4" fillId="2" borderId="40" xfId="0" applyNumberFormat="1" applyFont="1" applyFill="1" applyBorder="1" applyAlignment="1" applyProtection="1">
      <alignment horizontal="center" vertical="center" wrapText="1"/>
      <protection locked="0"/>
    </xf>
    <xf numFmtId="4" fontId="4" fillId="5" borderId="41" xfId="0" applyNumberFormat="1" applyFont="1" applyFill="1" applyBorder="1" applyAlignment="1" applyProtection="1">
      <alignment horizontal="center" vertical="center" wrapText="1"/>
      <protection locked="0"/>
    </xf>
    <xf numFmtId="4" fontId="4" fillId="5" borderId="34" xfId="0" applyNumberFormat="1" applyFont="1" applyFill="1" applyBorder="1" applyAlignment="1" applyProtection="1">
      <alignment horizontal="center" vertical="center" wrapText="1"/>
      <protection locked="0"/>
    </xf>
    <xf numFmtId="4" fontId="4" fillId="2" borderId="34" xfId="0" applyNumberFormat="1" applyFont="1" applyFill="1" applyBorder="1" applyAlignment="1" applyProtection="1">
      <alignment horizontal="center" vertical="center" wrapText="1"/>
      <protection locked="0"/>
    </xf>
    <xf numFmtId="4" fontId="4" fillId="2" borderId="43" xfId="0" applyNumberFormat="1" applyFont="1" applyFill="1" applyBorder="1" applyAlignment="1" applyProtection="1">
      <alignment horizontal="center" vertical="center" wrapText="1"/>
      <protection locked="0"/>
    </xf>
    <xf numFmtId="4" fontId="4" fillId="2" borderId="34" xfId="0" applyNumberFormat="1" applyFont="1" applyFill="1" applyBorder="1" applyAlignment="1">
      <alignment horizontal="center" vertical="center"/>
    </xf>
    <xf numFmtId="4" fontId="4" fillId="5" borderId="43" xfId="0" applyNumberFormat="1" applyFont="1" applyFill="1" applyBorder="1" applyAlignment="1" applyProtection="1">
      <alignment horizontal="center" vertical="center" wrapText="1"/>
      <protection locked="0"/>
    </xf>
    <xf numFmtId="4" fontId="4" fillId="2" borderId="42" xfId="0" applyNumberFormat="1" applyFont="1" applyFill="1" applyBorder="1" applyAlignment="1" applyProtection="1">
      <alignment horizontal="center" vertical="center" wrapText="1"/>
      <protection locked="0"/>
    </xf>
    <xf numFmtId="4" fontId="4" fillId="5" borderId="41" xfId="0" applyNumberFormat="1" applyFont="1" applyFill="1" applyBorder="1" applyAlignment="1">
      <alignment horizontal="center" vertical="center"/>
    </xf>
    <xf numFmtId="4" fontId="4" fillId="5" borderId="34" xfId="0" applyNumberFormat="1" applyFont="1" applyFill="1" applyBorder="1" applyAlignment="1">
      <alignment horizontal="center" vertical="center"/>
    </xf>
    <xf numFmtId="4" fontId="4" fillId="2" borderId="43" xfId="0" applyNumberFormat="1" applyFont="1" applyFill="1" applyBorder="1" applyAlignment="1">
      <alignment horizontal="center" vertical="center"/>
    </xf>
    <xf numFmtId="4" fontId="4" fillId="2" borderId="41" xfId="0" applyNumberFormat="1" applyFont="1" applyFill="1" applyBorder="1" applyAlignment="1">
      <alignment horizontal="center" vertical="center"/>
    </xf>
    <xf numFmtId="4" fontId="4" fillId="2" borderId="43" xfId="0" applyNumberFormat="1" applyFont="1" applyFill="1" applyBorder="1" applyAlignment="1" applyProtection="1">
      <alignment horizontal="center" vertical="center"/>
      <protection locked="0"/>
    </xf>
    <xf numFmtId="4" fontId="4" fillId="2" borderId="44" xfId="0" applyNumberFormat="1" applyFont="1" applyFill="1" applyBorder="1" applyAlignment="1">
      <alignment horizontal="center" vertical="center"/>
    </xf>
    <xf numFmtId="4" fontId="4" fillId="5" borderId="43" xfId="0" applyNumberFormat="1" applyFont="1" applyFill="1" applyBorder="1" applyAlignment="1">
      <alignment horizontal="center" vertical="center"/>
    </xf>
    <xf numFmtId="4" fontId="4" fillId="5" borderId="40" xfId="0" applyNumberFormat="1" applyFont="1" applyFill="1" applyBorder="1" applyAlignment="1">
      <alignment horizontal="center" vertical="center"/>
    </xf>
    <xf numFmtId="4" fontId="4" fillId="5" borderId="41" xfId="0" applyNumberFormat="1" applyFont="1" applyFill="1" applyBorder="1" applyAlignment="1" applyProtection="1">
      <alignment horizontal="center" vertical="center"/>
      <protection locked="0"/>
    </xf>
    <xf numFmtId="4" fontId="4" fillId="5" borderId="43" xfId="0" applyNumberFormat="1" applyFont="1" applyFill="1" applyBorder="1" applyAlignment="1" applyProtection="1">
      <alignment horizontal="center" vertical="center"/>
      <protection locked="0"/>
    </xf>
    <xf numFmtId="4" fontId="4" fillId="5" borderId="45" xfId="0" applyNumberFormat="1" applyFont="1" applyFill="1" applyBorder="1" applyAlignment="1">
      <alignment horizontal="center" vertical="center"/>
    </xf>
    <xf numFmtId="4" fontId="18" fillId="2" borderId="43" xfId="0" applyNumberFormat="1" applyFont="1" applyFill="1" applyBorder="1" applyAlignment="1">
      <alignment horizontal="center" vertical="center"/>
    </xf>
    <xf numFmtId="4" fontId="4" fillId="2" borderId="45" xfId="0" applyNumberFormat="1" applyFont="1" applyFill="1" applyBorder="1" applyAlignment="1">
      <alignment horizontal="center" vertical="center"/>
    </xf>
    <xf numFmtId="4" fontId="4" fillId="2" borderId="42" xfId="0" applyNumberFormat="1" applyFont="1" applyFill="1" applyBorder="1" applyAlignment="1">
      <alignment horizontal="center" vertical="center"/>
    </xf>
    <xf numFmtId="4" fontId="4" fillId="2" borderId="40" xfId="0" applyNumberFormat="1" applyFont="1" applyFill="1" applyBorder="1" applyAlignment="1">
      <alignment horizontal="center" vertical="center"/>
    </xf>
    <xf numFmtId="4" fontId="4" fillId="5" borderId="34" xfId="2" applyNumberFormat="1" applyFont="1" applyFill="1" applyBorder="1" applyAlignment="1" applyProtection="1">
      <alignment horizontal="center" vertical="center"/>
      <protection locked="0"/>
    </xf>
    <xf numFmtId="4" fontId="8" fillId="4" borderId="40" xfId="0" applyNumberFormat="1" applyFont="1" applyFill="1" applyBorder="1" applyAlignment="1">
      <alignment horizontal="center" vertical="center"/>
    </xf>
    <xf numFmtId="4" fontId="8" fillId="4" borderId="49" xfId="0" applyNumberFormat="1" applyFont="1" applyFill="1" applyBorder="1" applyAlignment="1">
      <alignment horizontal="center" vertical="center"/>
    </xf>
    <xf numFmtId="0" fontId="8" fillId="8" borderId="44" xfId="0" applyFont="1" applyFill="1" applyBorder="1" applyAlignment="1">
      <alignment horizontal="centerContinuous" vertical="center"/>
    </xf>
    <xf numFmtId="0" fontId="21" fillId="8" borderId="44" xfId="0" applyFont="1" applyFill="1" applyBorder="1" applyAlignment="1">
      <alignment horizontal="centerContinuous" vertical="center"/>
    </xf>
    <xf numFmtId="0" fontId="21" fillId="0" borderId="44" xfId="0" applyFont="1" applyBorder="1" applyAlignment="1">
      <alignment horizontal="center" vertical="center"/>
    </xf>
    <xf numFmtId="0" fontId="22" fillId="5" borderId="40" xfId="0" applyFont="1" applyFill="1" applyBorder="1" applyAlignment="1">
      <alignment horizontal="centerContinuous" vertical="center"/>
    </xf>
    <xf numFmtId="4" fontId="8" fillId="9" borderId="4" xfId="0" applyNumberFormat="1" applyFont="1" applyFill="1" applyBorder="1" applyAlignment="1" applyProtection="1">
      <alignment horizontal="center" vertical="center" wrapText="1"/>
      <protection locked="0"/>
    </xf>
    <xf numFmtId="4" fontId="8" fillId="3" borderId="48" xfId="0" applyNumberFormat="1" applyFont="1" applyFill="1" applyBorder="1" applyAlignment="1">
      <alignment horizontal="center" vertical="center"/>
    </xf>
    <xf numFmtId="4" fontId="8" fillId="0" borderId="15" xfId="0" applyNumberFormat="1" applyFont="1" applyBorder="1" applyAlignment="1">
      <alignment horizontal="center" vertical="center" wrapText="1"/>
    </xf>
    <xf numFmtId="4" fontId="8" fillId="0" borderId="19" xfId="0" applyNumberFormat="1" applyFont="1" applyBorder="1" applyAlignment="1" applyProtection="1">
      <alignment horizontal="center" vertical="center" wrapText="1"/>
      <protection locked="0"/>
    </xf>
    <xf numFmtId="4" fontId="8" fillId="6" borderId="19" xfId="0" applyNumberFormat="1" applyFont="1" applyFill="1" applyBorder="1" applyAlignment="1" applyProtection="1">
      <alignment horizontal="center" vertical="center" wrapText="1"/>
      <protection locked="0"/>
    </xf>
    <xf numFmtId="4" fontId="8" fillId="6" borderId="23" xfId="0" applyNumberFormat="1" applyFont="1" applyFill="1" applyBorder="1" applyAlignment="1" applyProtection="1">
      <alignment horizontal="center" vertical="center" wrapText="1"/>
      <protection locked="0"/>
    </xf>
    <xf numFmtId="4" fontId="8" fillId="6" borderId="19" xfId="0" applyNumberFormat="1" applyFont="1" applyFill="1" applyBorder="1" applyAlignment="1">
      <alignment horizontal="center" vertical="center"/>
    </xf>
    <xf numFmtId="4" fontId="8" fillId="0" borderId="23" xfId="0" applyNumberFormat="1" applyFont="1" applyBorder="1" applyAlignment="1" applyProtection="1">
      <alignment horizontal="center" vertical="center" wrapText="1"/>
      <protection locked="0"/>
    </xf>
    <xf numFmtId="4" fontId="8" fillId="0" borderId="15" xfId="0" applyNumberFormat="1" applyFont="1" applyBorder="1" applyAlignment="1" applyProtection="1">
      <alignment horizontal="center" vertical="center" wrapText="1"/>
      <protection locked="0"/>
    </xf>
    <xf numFmtId="4" fontId="8" fillId="6" borderId="28" xfId="0" applyNumberFormat="1" applyFont="1" applyFill="1" applyBorder="1" applyAlignment="1" applyProtection="1">
      <alignment horizontal="center" vertical="center" wrapText="1"/>
      <protection locked="0"/>
    </xf>
    <xf numFmtId="4" fontId="8" fillId="0" borderId="15" xfId="0" applyNumberFormat="1" applyFont="1" applyBorder="1" applyAlignment="1">
      <alignment horizontal="center" vertical="center"/>
    </xf>
    <xf numFmtId="4" fontId="8" fillId="0" borderId="19" xfId="0" applyNumberFormat="1" applyFont="1" applyBorder="1" applyAlignment="1">
      <alignment horizontal="center" vertical="center"/>
    </xf>
    <xf numFmtId="4" fontId="8" fillId="0" borderId="19" xfId="0" applyNumberFormat="1" applyFont="1" applyBorder="1" applyAlignment="1" applyProtection="1">
      <alignment horizontal="center" vertical="center"/>
      <protection locked="0"/>
    </xf>
    <xf numFmtId="4" fontId="8" fillId="6" borderId="23" xfId="0" applyNumberFormat="1" applyFont="1" applyFill="1" applyBorder="1" applyAlignment="1">
      <alignment horizontal="center" vertical="center"/>
    </xf>
    <xf numFmtId="4" fontId="8" fillId="6" borderId="15" xfId="0" applyNumberFormat="1" applyFont="1" applyFill="1" applyBorder="1" applyAlignment="1">
      <alignment horizontal="center" vertical="center"/>
    </xf>
    <xf numFmtId="4" fontId="8" fillId="6" borderId="23" xfId="0" applyNumberFormat="1" applyFont="1" applyFill="1" applyBorder="1" applyAlignment="1" applyProtection="1">
      <alignment horizontal="center" vertical="center"/>
      <protection locked="0"/>
    </xf>
    <xf numFmtId="4" fontId="8" fillId="6" borderId="37" xfId="0" applyNumberFormat="1" applyFont="1" applyFill="1" applyBorder="1" applyAlignment="1">
      <alignment horizontal="center" vertical="center"/>
    </xf>
    <xf numFmtId="4" fontId="8" fillId="0" borderId="23" xfId="0" applyNumberFormat="1" applyFont="1" applyBorder="1" applyAlignment="1">
      <alignment horizontal="center" vertical="center"/>
    </xf>
    <xf numFmtId="4" fontId="8" fillId="0" borderId="4" xfId="0" applyNumberFormat="1" applyFont="1" applyBorder="1" applyAlignment="1">
      <alignment horizontal="center" vertical="center"/>
    </xf>
    <xf numFmtId="4" fontId="8" fillId="0" borderId="15" xfId="0" applyNumberFormat="1" applyFont="1" applyBorder="1" applyAlignment="1" applyProtection="1">
      <alignment horizontal="center" vertical="center"/>
      <protection locked="0"/>
    </xf>
    <xf numFmtId="4" fontId="8" fillId="0" borderId="23" xfId="0" applyNumberFormat="1" applyFont="1" applyBorder="1" applyAlignment="1" applyProtection="1">
      <alignment horizontal="center" vertical="center"/>
      <protection locked="0"/>
    </xf>
    <xf numFmtId="4" fontId="8" fillId="3" borderId="40" xfId="0" applyNumberFormat="1" applyFont="1" applyFill="1" applyBorder="1" applyAlignment="1">
      <alignment horizontal="center" vertical="center"/>
    </xf>
    <xf numFmtId="4" fontId="8" fillId="0" borderId="12" xfId="0" applyNumberFormat="1" applyFont="1" applyBorder="1" applyAlignment="1">
      <alignment horizontal="center" vertical="center"/>
    </xf>
    <xf numFmtId="4" fontId="23" fillId="6" borderId="23" xfId="0" applyNumberFormat="1" applyFont="1" applyFill="1" applyBorder="1" applyAlignment="1">
      <alignment horizontal="center" vertical="center"/>
    </xf>
    <xf numFmtId="4" fontId="8" fillId="6" borderId="12" xfId="0" applyNumberFormat="1" applyFont="1" applyFill="1" applyBorder="1" applyAlignment="1">
      <alignment horizontal="center" vertical="center"/>
    </xf>
    <xf numFmtId="4" fontId="8" fillId="6" borderId="28" xfId="0" applyNumberFormat="1" applyFont="1" applyFill="1" applyBorder="1" applyAlignment="1">
      <alignment horizontal="center" vertical="center"/>
    </xf>
    <xf numFmtId="4" fontId="8" fillId="6" borderId="4" xfId="0" applyNumberFormat="1" applyFont="1" applyFill="1" applyBorder="1" applyAlignment="1">
      <alignment horizontal="center" vertical="center"/>
    </xf>
    <xf numFmtId="4" fontId="8" fillId="0" borderId="19" xfId="2" applyNumberFormat="1" applyFont="1" applyBorder="1" applyAlignment="1" applyProtection="1">
      <alignment horizontal="center" vertical="center"/>
      <protection locked="0"/>
    </xf>
    <xf numFmtId="4" fontId="8" fillId="0" borderId="44" xfId="0" applyNumberFormat="1" applyFont="1" applyBorder="1" applyAlignment="1">
      <alignment horizontal="center" vertical="center"/>
    </xf>
    <xf numFmtId="0" fontId="20" fillId="0" borderId="0" xfId="0" applyFont="1" applyAlignment="1">
      <alignment horizontal="center" vertical="center" wrapText="1"/>
    </xf>
  </cellXfs>
  <cellStyles count="4">
    <cellStyle name="Normal 2" xfId="2" xr:uid="{00000000-0005-0000-0000-000000000000}"/>
    <cellStyle name="Normal 3" xfId="3" xr:uid="{00000000-0005-0000-0000-000001000000}"/>
    <cellStyle name="Обычный" xfId="0" builtinId="0"/>
    <cellStyle name="Процентный" xfId="1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785812</xdr:colOff>
      <xdr:row>0</xdr:row>
      <xdr:rowOff>373321</xdr:rowOff>
    </xdr:from>
    <xdr:to>
      <xdr:col>17</xdr:col>
      <xdr:colOff>414026</xdr:colOff>
      <xdr:row>0</xdr:row>
      <xdr:rowOff>1107281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D93BB7D-B6B5-48A4-956D-992EAAED80E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337" b="36015"/>
        <a:stretch/>
      </xdr:blipFill>
      <xdr:spPr>
        <a:xfrm>
          <a:off x="11203781" y="373321"/>
          <a:ext cx="2199964" cy="73396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0</xdr:row>
      <xdr:rowOff>0</xdr:rowOff>
    </xdr:from>
    <xdr:to>
      <xdr:col>5</xdr:col>
      <xdr:colOff>2309813</xdr:colOff>
      <xdr:row>12</xdr:row>
      <xdr:rowOff>276342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714C125D-40FD-463F-BA3D-21E1BD2F0AB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37" t="16939" r="8914" b="15045"/>
        <a:stretch/>
      </xdr:blipFill>
      <xdr:spPr bwMode="auto">
        <a:xfrm>
          <a:off x="738188" y="0"/>
          <a:ext cx="2428875" cy="1443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esktop\&#1087;&#1088;&#1072;&#1081;&#1089;%20&#1058;&#1054;&#1056;&#1050;-Tellus%20&#1089;%2001.01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1"/>
    </sheetNames>
    <sheetDataSet>
      <sheetData sheetId="0">
        <row r="1">
          <cell r="A1" t="str">
            <v>ООО "Малина Логистик"
 Чувашская Республика, г.Чебоксары, ул.Ярмарочная, д.15, корп.1
      Тел.(8352) 22-63-65 , 38-94-67 , 38-13-25
  malina-21@mail.ru, www.shop.malina21.r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171"/>
  <sheetViews>
    <sheetView showGridLines="0" tabSelected="1" zoomScale="80" zoomScaleNormal="80" workbookViewId="0">
      <pane xSplit="6" ySplit="13" topLeftCell="G23" activePane="bottomRight" state="frozen"/>
      <selection pane="topRight" activeCell="F1" sqref="F1"/>
      <selection pane="bottomLeft" activeCell="A14" sqref="A14"/>
      <selection pane="bottomRight" activeCell="H25" sqref="H25"/>
    </sheetView>
  </sheetViews>
  <sheetFormatPr defaultColWidth="8.85546875" defaultRowHeight="12" customHeight="1" outlineLevelCol="1" x14ac:dyDescent="0.25"/>
  <cols>
    <col min="1" max="1" width="53" style="1" hidden="1" customWidth="1"/>
    <col min="2" max="2" width="8.42578125" style="1" hidden="1" customWidth="1"/>
    <col min="3" max="3" width="4" style="1" customWidth="1"/>
    <col min="4" max="4" width="7.28515625" style="405" hidden="1" customWidth="1"/>
    <col min="5" max="5" width="7.42578125" style="1" customWidth="1"/>
    <col min="6" max="6" width="96.140625" style="1" bestFit="1" customWidth="1"/>
    <col min="7" max="7" width="7.28515625" style="1" customWidth="1"/>
    <col min="8" max="8" width="5.42578125" style="1" customWidth="1"/>
    <col min="9" max="9" width="9.42578125" style="1" customWidth="1"/>
    <col min="10" max="10" width="5.7109375" style="1" customWidth="1"/>
    <col min="11" max="11" width="14.42578125" style="1" customWidth="1"/>
    <col min="12" max="12" width="5" style="1" customWidth="1"/>
    <col min="13" max="13" width="13" style="1" customWidth="1"/>
    <col min="14" max="14" width="7" style="1" customWidth="1"/>
    <col min="15" max="15" width="8.85546875" style="1" customWidth="1"/>
    <col min="16" max="16" width="10.28515625" style="1" hidden="1" customWidth="1"/>
    <col min="17" max="17" width="9.7109375" style="1" customWidth="1"/>
    <col min="18" max="18" width="9.5703125" style="1" customWidth="1"/>
    <col min="19" max="19" width="6.7109375" style="1" hidden="1" customWidth="1"/>
    <col min="20" max="20" width="13.140625" style="1" hidden="1" customWidth="1"/>
    <col min="21" max="22" width="12" style="1" hidden="1" customWidth="1" outlineLevel="1"/>
    <col min="23" max="24" width="13.5703125" style="1" hidden="1" customWidth="1" outlineLevel="1"/>
    <col min="25" max="25" width="12.28515625" style="1" hidden="1" customWidth="1" collapsed="1"/>
    <col min="26" max="26" width="13.7109375" style="441" customWidth="1"/>
    <col min="27" max="28" width="12.7109375" style="1" hidden="1" customWidth="1"/>
    <col min="29" max="29" width="12.7109375" style="1" hidden="1" customWidth="1" outlineLevel="1"/>
    <col min="30" max="30" width="10.7109375" style="224" hidden="1" customWidth="1" outlineLevel="1"/>
    <col min="31" max="31" width="8.85546875" style="1" collapsed="1"/>
    <col min="32" max="139" width="8.85546875" style="1"/>
    <col min="140" max="140" width="8.85546875" style="1" customWidth="1"/>
    <col min="141" max="16384" width="8.85546875" style="1"/>
  </cols>
  <sheetData>
    <row r="1" spans="1:32" ht="89.25" customHeight="1" x14ac:dyDescent="0.25">
      <c r="A1" s="221" t="s">
        <v>242</v>
      </c>
      <c r="B1" s="221"/>
      <c r="C1" s="221"/>
      <c r="D1" s="403"/>
      <c r="E1" s="221"/>
      <c r="F1" s="472" t="str">
        <f>[1]Лист1!$A$1</f>
        <v>ООО "Малина Логистик"
 Чувашская Республика, г.Чебоксары, ул.Ярмарочная, д.15, корп.1
      Тел.(8352) 22-63-65 , 38-94-67 , 38-13-25
  malina-21@mail.ru, www.shop.malina21.r</v>
      </c>
      <c r="G1" s="472"/>
      <c r="H1" s="472"/>
      <c r="I1" s="472"/>
      <c r="J1" s="472"/>
      <c r="K1" s="472"/>
      <c r="L1" s="472"/>
      <c r="M1" s="472"/>
      <c r="N1" s="472"/>
      <c r="O1" s="472"/>
      <c r="P1" s="472"/>
      <c r="Q1" s="472"/>
      <c r="R1" s="472"/>
      <c r="S1" s="472"/>
      <c r="T1" s="472"/>
      <c r="U1" s="472"/>
      <c r="V1" s="472"/>
      <c r="W1" s="472"/>
      <c r="X1" s="472"/>
      <c r="Y1" s="221"/>
      <c r="Z1" s="439"/>
      <c r="AA1" s="221"/>
      <c r="AB1" s="221"/>
      <c r="AC1" s="222"/>
      <c r="AD1" s="222"/>
    </row>
    <row r="2" spans="1:32" ht="3" customHeight="1" thickBot="1" x14ac:dyDescent="0.3">
      <c r="A2" s="221" t="s">
        <v>387</v>
      </c>
      <c r="B2" s="221"/>
      <c r="C2" s="222"/>
      <c r="D2" s="404"/>
      <c r="E2" s="222"/>
      <c r="F2" s="472"/>
      <c r="G2" s="472"/>
      <c r="H2" s="472"/>
      <c r="I2" s="472"/>
      <c r="J2" s="472"/>
      <c r="K2" s="472"/>
      <c r="L2" s="472"/>
      <c r="M2" s="472"/>
      <c r="N2" s="472"/>
      <c r="O2" s="472"/>
      <c r="P2" s="472"/>
      <c r="Q2" s="472"/>
      <c r="R2" s="472"/>
      <c r="S2" s="472"/>
      <c r="T2" s="472"/>
      <c r="U2" s="472"/>
      <c r="V2" s="472"/>
      <c r="W2" s="472"/>
      <c r="X2" s="472"/>
      <c r="Y2" s="222"/>
      <c r="Z2" s="440"/>
      <c r="AA2" s="222"/>
      <c r="AB2" s="222"/>
      <c r="AC2" s="222"/>
      <c r="AD2" s="222"/>
      <c r="AF2" s="224"/>
    </row>
    <row r="3" spans="1:32" ht="3.75" hidden="1" customHeight="1" thickBot="1" x14ac:dyDescent="0.3"/>
    <row r="4" spans="1:32" ht="14.25" hidden="1" customHeight="1" thickBot="1" x14ac:dyDescent="0.3"/>
    <row r="5" spans="1:32" ht="15.75" hidden="1" customHeight="1" thickBot="1" x14ac:dyDescent="0.3">
      <c r="A5" s="257"/>
      <c r="B5" s="316"/>
    </row>
    <row r="6" spans="1:32" ht="15.75" hidden="1" customHeight="1" thickBot="1" x14ac:dyDescent="0.3">
      <c r="A6" s="220"/>
      <c r="Q6"/>
      <c r="AA6"/>
    </row>
    <row r="7" spans="1:32" ht="15.75" hidden="1" customHeight="1" thickBot="1" x14ac:dyDescent="0.3">
      <c r="A7" s="220"/>
      <c r="J7"/>
    </row>
    <row r="8" spans="1:32" ht="15.75" hidden="1" customHeight="1" thickBot="1" x14ac:dyDescent="0.3">
      <c r="A8" s="220"/>
    </row>
    <row r="9" spans="1:32" ht="15.75" hidden="1" customHeight="1" thickBot="1" x14ac:dyDescent="0.3">
      <c r="A9" s="220"/>
    </row>
    <row r="10" spans="1:32" ht="15.75" hidden="1" customHeight="1" thickBot="1" x14ac:dyDescent="0.3">
      <c r="A10" s="220"/>
    </row>
    <row r="11" spans="1:32" ht="15.75" hidden="1" customHeight="1" thickBot="1" x14ac:dyDescent="0.3">
      <c r="AA11" s="412" t="s">
        <v>389</v>
      </c>
      <c r="AB11" s="223"/>
    </row>
    <row r="12" spans="1:32" ht="15.75" hidden="1" customHeight="1" thickBot="1" x14ac:dyDescent="0.3">
      <c r="F12" s="163"/>
      <c r="J12" s="289" t="s">
        <v>129</v>
      </c>
      <c r="K12" s="249"/>
      <c r="L12" s="249"/>
      <c r="M12" s="249"/>
      <c r="N12" s="249"/>
      <c r="O12" s="288" t="s">
        <v>130</v>
      </c>
      <c r="P12" s="288" t="s">
        <v>131</v>
      </c>
      <c r="U12" s="250" t="s">
        <v>81</v>
      </c>
      <c r="V12" s="251"/>
      <c r="W12" s="251"/>
      <c r="X12" s="252"/>
      <c r="Y12" s="250" t="s">
        <v>122</v>
      </c>
      <c r="Z12" s="442"/>
      <c r="AA12" s="251"/>
      <c r="AB12" s="252"/>
    </row>
    <row r="13" spans="1:32" ht="37.5" customHeight="1" thickBot="1" x14ac:dyDescent="0.3">
      <c r="A13" s="2" t="s">
        <v>0</v>
      </c>
      <c r="B13" s="313" t="s">
        <v>309</v>
      </c>
      <c r="C13" s="3" t="s">
        <v>310</v>
      </c>
      <c r="D13" s="3" t="s">
        <v>1</v>
      </c>
      <c r="E13" s="3" t="s">
        <v>2</v>
      </c>
      <c r="F13" s="3" t="s">
        <v>3</v>
      </c>
      <c r="G13" s="3" t="s">
        <v>4</v>
      </c>
      <c r="H13" s="3" t="s">
        <v>7</v>
      </c>
      <c r="I13" s="3" t="s">
        <v>5</v>
      </c>
      <c r="J13" s="3" t="s">
        <v>6</v>
      </c>
      <c r="K13" s="3" t="s">
        <v>106</v>
      </c>
      <c r="L13" s="3" t="s">
        <v>124</v>
      </c>
      <c r="M13" s="3" t="s">
        <v>120</v>
      </c>
      <c r="N13" s="3" t="s">
        <v>125</v>
      </c>
      <c r="O13" s="3" t="s">
        <v>78</v>
      </c>
      <c r="P13" s="3" t="s">
        <v>123</v>
      </c>
      <c r="Q13" s="4" t="s">
        <v>8</v>
      </c>
      <c r="R13" s="4" t="s">
        <v>82</v>
      </c>
      <c r="S13" s="4" t="s">
        <v>142</v>
      </c>
      <c r="T13" s="4" t="s">
        <v>79</v>
      </c>
      <c r="U13" s="253" t="s">
        <v>132</v>
      </c>
      <c r="V13" s="254" t="s">
        <v>133</v>
      </c>
      <c r="W13" s="5" t="s">
        <v>134</v>
      </c>
      <c r="X13" s="6" t="s">
        <v>135</v>
      </c>
      <c r="Y13" s="253" t="s">
        <v>132</v>
      </c>
      <c r="Z13" s="443" t="s">
        <v>133</v>
      </c>
      <c r="AA13" s="413" t="s">
        <v>134</v>
      </c>
      <c r="AB13" s="6" t="s">
        <v>135</v>
      </c>
      <c r="AC13" s="255" t="s">
        <v>388</v>
      </c>
      <c r="AD13" s="256" t="s">
        <v>121</v>
      </c>
    </row>
    <row r="14" spans="1:32" ht="0.75" customHeight="1" thickBot="1" x14ac:dyDescent="0.3">
      <c r="A14" s="188" t="s">
        <v>9</v>
      </c>
      <c r="B14" s="317"/>
      <c r="C14" s="7"/>
      <c r="D14" s="406"/>
      <c r="E14" s="7"/>
      <c r="F14" s="164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166"/>
      <c r="V14" s="166"/>
      <c r="W14" s="166"/>
      <c r="X14" s="167"/>
      <c r="Y14" s="165"/>
      <c r="Z14" s="444"/>
      <c r="AA14" s="166"/>
      <c r="AB14" s="167"/>
      <c r="AC14" s="165"/>
      <c r="AD14" s="225"/>
    </row>
    <row r="15" spans="1:32" ht="15" hidden="1" customHeight="1" thickBot="1" x14ac:dyDescent="0.3">
      <c r="A15" s="189" t="s">
        <v>272</v>
      </c>
      <c r="B15" s="318"/>
      <c r="C15" s="8"/>
      <c r="D15" s="407"/>
      <c r="E15" s="8"/>
      <c r="F15" s="16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170"/>
      <c r="V15" s="170"/>
      <c r="W15" s="170"/>
      <c r="X15" s="171"/>
      <c r="Y15" s="169"/>
      <c r="Z15" s="437"/>
      <c r="AA15" s="170"/>
      <c r="AB15" s="171"/>
      <c r="AC15" s="169"/>
      <c r="AD15" s="226"/>
    </row>
    <row r="16" spans="1:32" ht="15" customHeight="1" x14ac:dyDescent="0.25">
      <c r="A16" s="153" t="s">
        <v>229</v>
      </c>
      <c r="B16" s="319" t="s">
        <v>12</v>
      </c>
      <c r="C16" s="154" t="s">
        <v>10</v>
      </c>
      <c r="D16" s="155" t="s">
        <v>11</v>
      </c>
      <c r="E16" s="275">
        <v>551000</v>
      </c>
      <c r="F16" s="268" t="s">
        <v>153</v>
      </c>
      <c r="G16" s="57" t="s">
        <v>12</v>
      </c>
      <c r="H16" s="57" t="s">
        <v>12</v>
      </c>
      <c r="I16" s="58" t="s">
        <v>15</v>
      </c>
      <c r="J16" s="57" t="s">
        <v>12</v>
      </c>
      <c r="K16" s="57" t="s">
        <v>12</v>
      </c>
      <c r="L16" s="57" t="s">
        <v>12</v>
      </c>
      <c r="M16" s="57" t="s">
        <v>12</v>
      </c>
      <c r="N16" s="57" t="s">
        <v>12</v>
      </c>
      <c r="O16" s="58">
        <v>1</v>
      </c>
      <c r="P16" s="58">
        <v>60</v>
      </c>
      <c r="Q16" s="59" t="s">
        <v>16</v>
      </c>
      <c r="R16" s="59"/>
      <c r="S16" s="59"/>
      <c r="T16" s="59"/>
      <c r="U16" s="15">
        <f t="shared" ref="U16:U43" si="0">Y16*O16</f>
        <v>24455.200000000001</v>
      </c>
      <c r="V16" s="16">
        <f>ROUND(U16*1.22,2)</f>
        <v>29835.34</v>
      </c>
      <c r="W16" s="17">
        <f t="shared" ref="W16:W44" si="1">AA16*O16</f>
        <v>18475.900000000001</v>
      </c>
      <c r="X16" s="62">
        <f>ROUND(W16*1.22,2)</f>
        <v>22540.6</v>
      </c>
      <c r="Y16" s="15">
        <f t="shared" ref="Y16:Y44" si="2">ROUND(AA16/(1-24.45%),2)</f>
        <v>24455.200000000001</v>
      </c>
      <c r="Z16" s="445">
        <f>ROUND(Y16*1.22,2)</f>
        <v>29835.34</v>
      </c>
      <c r="AA16" s="414">
        <v>18475.900000000001</v>
      </c>
      <c r="AB16" s="62">
        <f>ROUND(AA16*1.22,2)</f>
        <v>22540.6</v>
      </c>
      <c r="AC16" s="15">
        <v>17028.48</v>
      </c>
      <c r="AD16" s="230">
        <f t="shared" ref="AD16:AD44" si="3">AA16/AC16-1</f>
        <v>8.4999953019882168E-2</v>
      </c>
      <c r="AF16" s="402"/>
    </row>
    <row r="17" spans="1:32" ht="15" customHeight="1" x14ac:dyDescent="0.25">
      <c r="A17" s="18" t="s">
        <v>229</v>
      </c>
      <c r="B17" s="320" t="s">
        <v>12</v>
      </c>
      <c r="C17" s="19" t="s">
        <v>10</v>
      </c>
      <c r="D17" s="20" t="s">
        <v>11</v>
      </c>
      <c r="E17" s="276">
        <v>551008</v>
      </c>
      <c r="F17" s="270" t="s">
        <v>154</v>
      </c>
      <c r="G17" s="21" t="s">
        <v>12</v>
      </c>
      <c r="H17" s="21" t="s">
        <v>12</v>
      </c>
      <c r="I17" s="22" t="s">
        <v>17</v>
      </c>
      <c r="J17" s="21" t="s">
        <v>12</v>
      </c>
      <c r="K17" s="21" t="s">
        <v>12</v>
      </c>
      <c r="L17" s="21" t="s">
        <v>12</v>
      </c>
      <c r="M17" s="349"/>
      <c r="N17" s="21" t="s">
        <v>12</v>
      </c>
      <c r="O17" s="22">
        <v>1</v>
      </c>
      <c r="P17" s="22">
        <v>60</v>
      </c>
      <c r="Q17" s="23" t="s">
        <v>16</v>
      </c>
      <c r="R17" s="23"/>
      <c r="S17" s="23"/>
      <c r="T17" s="23"/>
      <c r="U17" s="26">
        <f t="shared" si="0"/>
        <v>24455.200000000001</v>
      </c>
      <c r="V17" s="27">
        <f t="shared" ref="V17:V44" si="4">ROUND(U17*1.22,2)</f>
        <v>29835.34</v>
      </c>
      <c r="W17" s="24">
        <f t="shared" si="1"/>
        <v>18475.900000000001</v>
      </c>
      <c r="X17" s="25">
        <f t="shared" ref="X17:X44" si="5">ROUND(W17*1.22,2)</f>
        <v>22540.6</v>
      </c>
      <c r="Y17" s="26">
        <f t="shared" si="2"/>
        <v>24455.200000000001</v>
      </c>
      <c r="Z17" s="446">
        <f t="shared" ref="Z17:Z44" si="6">ROUND(Y17*1.22,2)</f>
        <v>29835.34</v>
      </c>
      <c r="AA17" s="415">
        <v>18475.900000000001</v>
      </c>
      <c r="AB17" s="25">
        <f t="shared" ref="AB17:AB44" si="7">ROUND(AA17*1.22,2)</f>
        <v>22540.6</v>
      </c>
      <c r="AC17" s="26">
        <v>17028.48</v>
      </c>
      <c r="AD17" s="231">
        <f t="shared" si="3"/>
        <v>8.4999953019882168E-2</v>
      </c>
      <c r="AF17" s="402"/>
    </row>
    <row r="18" spans="1:32" ht="15" customHeight="1" x14ac:dyDescent="0.25">
      <c r="A18" s="18" t="s">
        <v>229</v>
      </c>
      <c r="B18" s="320" t="s">
        <v>12</v>
      </c>
      <c r="C18" s="19" t="s">
        <v>10</v>
      </c>
      <c r="D18" s="20" t="s">
        <v>11</v>
      </c>
      <c r="E18" s="276">
        <v>551100</v>
      </c>
      <c r="F18" s="270" t="s">
        <v>155</v>
      </c>
      <c r="G18" s="21" t="s">
        <v>12</v>
      </c>
      <c r="H18" s="21" t="s">
        <v>12</v>
      </c>
      <c r="I18" s="22" t="s">
        <v>15</v>
      </c>
      <c r="J18" s="21" t="s">
        <v>12</v>
      </c>
      <c r="K18" s="21" t="s">
        <v>12</v>
      </c>
      <c r="L18" s="21" t="s">
        <v>12</v>
      </c>
      <c r="M18" s="21" t="s">
        <v>12</v>
      </c>
      <c r="N18" s="21" t="s">
        <v>12</v>
      </c>
      <c r="O18" s="22">
        <v>1</v>
      </c>
      <c r="P18" s="22">
        <v>45</v>
      </c>
      <c r="Q18" s="23" t="s">
        <v>18</v>
      </c>
      <c r="R18" s="23"/>
      <c r="S18" s="23"/>
      <c r="T18" s="23"/>
      <c r="U18" s="26">
        <f t="shared" si="0"/>
        <v>63791.97</v>
      </c>
      <c r="V18" s="27">
        <f t="shared" si="4"/>
        <v>77826.2</v>
      </c>
      <c r="W18" s="24">
        <f t="shared" si="1"/>
        <v>48194.83</v>
      </c>
      <c r="X18" s="25">
        <f t="shared" si="5"/>
        <v>58797.69</v>
      </c>
      <c r="Y18" s="26">
        <f t="shared" si="2"/>
        <v>63791.97</v>
      </c>
      <c r="Z18" s="446">
        <f t="shared" si="6"/>
        <v>77826.2</v>
      </c>
      <c r="AA18" s="415">
        <v>48194.83</v>
      </c>
      <c r="AB18" s="25">
        <f t="shared" si="7"/>
        <v>58797.69</v>
      </c>
      <c r="AC18" s="26">
        <v>44419.199999999997</v>
      </c>
      <c r="AD18" s="231">
        <f t="shared" si="3"/>
        <v>8.4999954974425584E-2</v>
      </c>
      <c r="AF18" s="402"/>
    </row>
    <row r="19" spans="1:32" ht="15" customHeight="1" x14ac:dyDescent="0.25">
      <c r="A19" s="18" t="s">
        <v>229</v>
      </c>
      <c r="B19" s="320" t="s">
        <v>12</v>
      </c>
      <c r="C19" s="19" t="s">
        <v>10</v>
      </c>
      <c r="D19" s="20" t="s">
        <v>11</v>
      </c>
      <c r="E19" s="276">
        <v>551108</v>
      </c>
      <c r="F19" s="270" t="s">
        <v>156</v>
      </c>
      <c r="G19" s="21" t="s">
        <v>12</v>
      </c>
      <c r="H19" s="21" t="s">
        <v>12</v>
      </c>
      <c r="I19" s="22" t="s">
        <v>17</v>
      </c>
      <c r="J19" s="21" t="s">
        <v>12</v>
      </c>
      <c r="K19" s="21" t="s">
        <v>12</v>
      </c>
      <c r="L19" s="21" t="s">
        <v>12</v>
      </c>
      <c r="M19" s="21" t="s">
        <v>12</v>
      </c>
      <c r="N19" s="21" t="s">
        <v>12</v>
      </c>
      <c r="O19" s="22">
        <v>1</v>
      </c>
      <c r="P19" s="22">
        <v>45</v>
      </c>
      <c r="Q19" s="23" t="s">
        <v>18</v>
      </c>
      <c r="R19" s="23"/>
      <c r="S19" s="23"/>
      <c r="T19" s="23"/>
      <c r="U19" s="26">
        <f>Y19*O19</f>
        <v>63791.97</v>
      </c>
      <c r="V19" s="27">
        <f t="shared" si="4"/>
        <v>77826.2</v>
      </c>
      <c r="W19" s="24">
        <f t="shared" si="1"/>
        <v>48194.83</v>
      </c>
      <c r="X19" s="25">
        <f t="shared" si="5"/>
        <v>58797.69</v>
      </c>
      <c r="Y19" s="26">
        <f t="shared" si="2"/>
        <v>63791.97</v>
      </c>
      <c r="Z19" s="446">
        <f t="shared" si="6"/>
        <v>77826.2</v>
      </c>
      <c r="AA19" s="415">
        <v>48194.83</v>
      </c>
      <c r="AB19" s="25">
        <f t="shared" si="7"/>
        <v>58797.69</v>
      </c>
      <c r="AC19" s="26">
        <v>44419.199999999997</v>
      </c>
      <c r="AD19" s="231">
        <f t="shared" si="3"/>
        <v>8.4999954974425584E-2</v>
      </c>
      <c r="AF19" s="402"/>
    </row>
    <row r="20" spans="1:32" ht="15" customHeight="1" x14ac:dyDescent="0.25">
      <c r="A20" s="18" t="s">
        <v>229</v>
      </c>
      <c r="B20" s="320" t="s">
        <v>12</v>
      </c>
      <c r="C20" s="19" t="s">
        <v>10</v>
      </c>
      <c r="D20" s="20" t="s">
        <v>11</v>
      </c>
      <c r="E20" s="277">
        <v>460001</v>
      </c>
      <c r="F20" s="278" t="s">
        <v>157</v>
      </c>
      <c r="G20" s="12" t="s">
        <v>12</v>
      </c>
      <c r="H20" s="12" t="s">
        <v>12</v>
      </c>
      <c r="I20" s="13" t="s">
        <v>13</v>
      </c>
      <c r="J20" s="12" t="s">
        <v>12</v>
      </c>
      <c r="K20" s="12" t="s">
        <v>12</v>
      </c>
      <c r="L20" s="12" t="s">
        <v>12</v>
      </c>
      <c r="M20" s="12" t="s">
        <v>12</v>
      </c>
      <c r="N20" s="12" t="s">
        <v>12</v>
      </c>
      <c r="O20" s="13">
        <v>1</v>
      </c>
      <c r="P20" s="13">
        <v>40</v>
      </c>
      <c r="Q20" s="14" t="s">
        <v>14</v>
      </c>
      <c r="R20" s="14"/>
      <c r="S20" s="14"/>
      <c r="T20" s="14"/>
      <c r="U20" s="26">
        <f t="shared" si="0"/>
        <v>95671.87</v>
      </c>
      <c r="V20" s="27">
        <f t="shared" si="4"/>
        <v>116719.67999999999</v>
      </c>
      <c r="W20" s="24">
        <f t="shared" si="1"/>
        <v>72280.100000000006</v>
      </c>
      <c r="X20" s="25">
        <f t="shared" si="5"/>
        <v>88181.72</v>
      </c>
      <c r="Y20" s="26">
        <f t="shared" si="2"/>
        <v>95671.87</v>
      </c>
      <c r="Z20" s="446">
        <f t="shared" si="6"/>
        <v>116719.67999999999</v>
      </c>
      <c r="AA20" s="415">
        <v>72280.100000000006</v>
      </c>
      <c r="AB20" s="25">
        <f t="shared" si="7"/>
        <v>88181.72</v>
      </c>
      <c r="AC20" s="26">
        <v>66617.600000000006</v>
      </c>
      <c r="AD20" s="231">
        <f t="shared" si="3"/>
        <v>8.5000060044192471E-2</v>
      </c>
      <c r="AF20" s="402"/>
    </row>
    <row r="21" spans="1:32" ht="15" customHeight="1" x14ac:dyDescent="0.25">
      <c r="A21" s="18" t="s">
        <v>356</v>
      </c>
      <c r="B21" s="320" t="s">
        <v>253</v>
      </c>
      <c r="C21" s="320" t="s">
        <v>12</v>
      </c>
      <c r="D21" s="20" t="s">
        <v>11</v>
      </c>
      <c r="E21" s="277">
        <v>911000</v>
      </c>
      <c r="F21" s="270" t="s">
        <v>357</v>
      </c>
      <c r="G21" s="12" t="s">
        <v>12</v>
      </c>
      <c r="H21" s="12" t="s">
        <v>12</v>
      </c>
      <c r="I21" s="13" t="s">
        <v>15</v>
      </c>
      <c r="J21" s="12" t="s">
        <v>12</v>
      </c>
      <c r="K21" s="12" t="s">
        <v>12</v>
      </c>
      <c r="L21" s="12" t="s">
        <v>12</v>
      </c>
      <c r="M21" s="12" t="s">
        <v>12</v>
      </c>
      <c r="N21" s="12" t="s">
        <v>12</v>
      </c>
      <c r="O21" s="13">
        <v>1</v>
      </c>
      <c r="P21" s="13">
        <v>40</v>
      </c>
      <c r="Q21" s="23" t="s">
        <v>18</v>
      </c>
      <c r="R21" s="14"/>
      <c r="S21" s="14"/>
      <c r="T21" s="14"/>
      <c r="U21" s="26">
        <f t="shared" ref="U21:U24" si="8">Y21*O21</f>
        <v>14910.46</v>
      </c>
      <c r="V21" s="27">
        <f t="shared" si="4"/>
        <v>18190.759999999998</v>
      </c>
      <c r="W21" s="24">
        <f t="shared" si="1"/>
        <v>11264.85</v>
      </c>
      <c r="X21" s="25">
        <f t="shared" si="5"/>
        <v>13743.12</v>
      </c>
      <c r="Y21" s="26">
        <f t="shared" si="2"/>
        <v>14910.46</v>
      </c>
      <c r="Z21" s="446">
        <f t="shared" si="6"/>
        <v>18190.759999999998</v>
      </c>
      <c r="AA21" s="415">
        <v>11264.85</v>
      </c>
      <c r="AB21" s="25">
        <f t="shared" si="7"/>
        <v>13743.12</v>
      </c>
      <c r="AC21" s="26">
        <v>10382.35</v>
      </c>
      <c r="AD21" s="231">
        <f t="shared" si="3"/>
        <v>8.5000024079326941E-2</v>
      </c>
      <c r="AF21" s="402"/>
    </row>
    <row r="22" spans="1:32" ht="15" x14ac:dyDescent="0.25">
      <c r="A22" s="18" t="s">
        <v>356</v>
      </c>
      <c r="B22" s="320" t="s">
        <v>253</v>
      </c>
      <c r="C22" s="320" t="s">
        <v>12</v>
      </c>
      <c r="D22" s="20" t="s">
        <v>11</v>
      </c>
      <c r="E22" s="277">
        <v>911008</v>
      </c>
      <c r="F22" s="278" t="s">
        <v>358</v>
      </c>
      <c r="G22" s="12" t="s">
        <v>12</v>
      </c>
      <c r="H22" s="12" t="s">
        <v>12</v>
      </c>
      <c r="I22" s="13" t="s">
        <v>17</v>
      </c>
      <c r="J22" s="12" t="s">
        <v>12</v>
      </c>
      <c r="K22" s="12" t="s">
        <v>12</v>
      </c>
      <c r="L22" s="12" t="s">
        <v>12</v>
      </c>
      <c r="M22" s="12" t="s">
        <v>12</v>
      </c>
      <c r="N22" s="12" t="s">
        <v>12</v>
      </c>
      <c r="O22" s="13">
        <v>1</v>
      </c>
      <c r="P22" s="13">
        <v>40</v>
      </c>
      <c r="Q22" s="23" t="s">
        <v>18</v>
      </c>
      <c r="R22" s="14"/>
      <c r="S22" s="14"/>
      <c r="T22" s="14"/>
      <c r="U22" s="26">
        <f t="shared" si="8"/>
        <v>14910.46</v>
      </c>
      <c r="V22" s="27">
        <f t="shared" si="4"/>
        <v>18190.759999999998</v>
      </c>
      <c r="W22" s="24">
        <f t="shared" si="1"/>
        <v>11264.85</v>
      </c>
      <c r="X22" s="25">
        <f t="shared" si="5"/>
        <v>13743.12</v>
      </c>
      <c r="Y22" s="26">
        <f t="shared" si="2"/>
        <v>14910.46</v>
      </c>
      <c r="Z22" s="446">
        <f t="shared" si="6"/>
        <v>18190.759999999998</v>
      </c>
      <c r="AA22" s="415">
        <v>11264.85</v>
      </c>
      <c r="AB22" s="25">
        <f t="shared" si="7"/>
        <v>13743.12</v>
      </c>
      <c r="AC22" s="26">
        <v>10382.35</v>
      </c>
      <c r="AD22" s="231">
        <f t="shared" si="3"/>
        <v>8.5000024079326941E-2</v>
      </c>
      <c r="AF22" s="402"/>
    </row>
    <row r="23" spans="1:32" ht="15" customHeight="1" x14ac:dyDescent="0.25">
      <c r="A23" s="18" t="s">
        <v>356</v>
      </c>
      <c r="B23" s="320" t="s">
        <v>253</v>
      </c>
      <c r="C23" s="320" t="s">
        <v>12</v>
      </c>
      <c r="D23" s="20" t="s">
        <v>11</v>
      </c>
      <c r="E23" s="277">
        <v>911100</v>
      </c>
      <c r="F23" s="278" t="s">
        <v>359</v>
      </c>
      <c r="G23" s="12" t="s">
        <v>12</v>
      </c>
      <c r="H23" s="12" t="s">
        <v>12</v>
      </c>
      <c r="I23" s="13" t="s">
        <v>15</v>
      </c>
      <c r="J23" s="12" t="s">
        <v>12</v>
      </c>
      <c r="K23" s="12" t="s">
        <v>12</v>
      </c>
      <c r="L23" s="12" t="s">
        <v>12</v>
      </c>
      <c r="M23" s="12" t="s">
        <v>12</v>
      </c>
      <c r="N23" s="12" t="s">
        <v>12</v>
      </c>
      <c r="O23" s="13">
        <v>1</v>
      </c>
      <c r="P23" s="13">
        <v>40</v>
      </c>
      <c r="Q23" s="23" t="s">
        <v>18</v>
      </c>
      <c r="R23" s="14"/>
      <c r="S23" s="14"/>
      <c r="T23" s="14"/>
      <c r="U23" s="26">
        <f t="shared" si="8"/>
        <v>20884.41</v>
      </c>
      <c r="V23" s="27">
        <f t="shared" si="4"/>
        <v>25478.98</v>
      </c>
      <c r="W23" s="24">
        <f t="shared" si="1"/>
        <v>15778.17</v>
      </c>
      <c r="X23" s="25">
        <f t="shared" si="5"/>
        <v>19249.37</v>
      </c>
      <c r="Y23" s="26">
        <f t="shared" si="2"/>
        <v>20884.41</v>
      </c>
      <c r="Z23" s="446">
        <f t="shared" si="6"/>
        <v>25478.98</v>
      </c>
      <c r="AA23" s="415">
        <v>15778.17</v>
      </c>
      <c r="AB23" s="25">
        <f t="shared" si="7"/>
        <v>19249.37</v>
      </c>
      <c r="AC23" s="26">
        <v>14542.09</v>
      </c>
      <c r="AD23" s="231">
        <f t="shared" si="3"/>
        <v>8.5000161599880109E-2</v>
      </c>
      <c r="AF23" s="402"/>
    </row>
    <row r="24" spans="1:32" ht="15" customHeight="1" x14ac:dyDescent="0.25">
      <c r="A24" s="18" t="s">
        <v>356</v>
      </c>
      <c r="B24" s="320" t="s">
        <v>253</v>
      </c>
      <c r="C24" s="320" t="s">
        <v>12</v>
      </c>
      <c r="D24" s="20" t="s">
        <v>11</v>
      </c>
      <c r="E24" s="277">
        <v>911108</v>
      </c>
      <c r="F24" s="278" t="s">
        <v>360</v>
      </c>
      <c r="G24" s="12" t="s">
        <v>12</v>
      </c>
      <c r="H24" s="12" t="s">
        <v>12</v>
      </c>
      <c r="I24" s="13" t="s">
        <v>17</v>
      </c>
      <c r="J24" s="12" t="s">
        <v>12</v>
      </c>
      <c r="K24" s="12" t="s">
        <v>12</v>
      </c>
      <c r="L24" s="12" t="s">
        <v>12</v>
      </c>
      <c r="M24" s="12" t="s">
        <v>12</v>
      </c>
      <c r="N24" s="12" t="s">
        <v>12</v>
      </c>
      <c r="O24" s="13">
        <v>1</v>
      </c>
      <c r="P24" s="13">
        <v>40</v>
      </c>
      <c r="Q24" s="23" t="s">
        <v>18</v>
      </c>
      <c r="R24" s="14"/>
      <c r="S24" s="14"/>
      <c r="T24" s="14"/>
      <c r="U24" s="26">
        <f t="shared" si="8"/>
        <v>20884.41</v>
      </c>
      <c r="V24" s="27">
        <f t="shared" si="4"/>
        <v>25478.98</v>
      </c>
      <c r="W24" s="24">
        <f t="shared" si="1"/>
        <v>15778.17</v>
      </c>
      <c r="X24" s="25">
        <f t="shared" si="5"/>
        <v>19249.37</v>
      </c>
      <c r="Y24" s="26">
        <f t="shared" si="2"/>
        <v>20884.41</v>
      </c>
      <c r="Z24" s="446">
        <f t="shared" si="6"/>
        <v>25478.98</v>
      </c>
      <c r="AA24" s="415">
        <v>15778.17</v>
      </c>
      <c r="AB24" s="25">
        <f t="shared" si="7"/>
        <v>19249.37</v>
      </c>
      <c r="AC24" s="26">
        <v>14542.09</v>
      </c>
      <c r="AD24" s="231">
        <f t="shared" si="3"/>
        <v>8.5000161599880109E-2</v>
      </c>
      <c r="AF24" s="402"/>
    </row>
    <row r="25" spans="1:32" ht="20.100000000000001" customHeight="1" x14ac:dyDescent="0.25">
      <c r="A25" s="18" t="s">
        <v>229</v>
      </c>
      <c r="B25" s="320" t="s">
        <v>12</v>
      </c>
      <c r="C25" s="19" t="s">
        <v>10</v>
      </c>
      <c r="D25" s="152" t="s">
        <v>22</v>
      </c>
      <c r="E25" s="276">
        <v>205508</v>
      </c>
      <c r="F25" s="278" t="s">
        <v>158</v>
      </c>
      <c r="G25" s="21" t="s">
        <v>12</v>
      </c>
      <c r="H25" s="21" t="s">
        <v>12</v>
      </c>
      <c r="I25" s="22" t="s">
        <v>17</v>
      </c>
      <c r="J25" s="21" t="s">
        <v>12</v>
      </c>
      <c r="K25" s="21" t="s">
        <v>12</v>
      </c>
      <c r="L25" s="21" t="s">
        <v>12</v>
      </c>
      <c r="M25" s="21" t="s">
        <v>12</v>
      </c>
      <c r="N25" s="21" t="s">
        <v>12</v>
      </c>
      <c r="O25" s="22">
        <v>20</v>
      </c>
      <c r="P25" s="22">
        <v>18</v>
      </c>
      <c r="Q25" s="23" t="s">
        <v>18</v>
      </c>
      <c r="R25" s="23"/>
      <c r="S25" s="23"/>
      <c r="T25" s="23" t="s">
        <v>107</v>
      </c>
      <c r="U25" s="26">
        <f t="shared" si="0"/>
        <v>356759</v>
      </c>
      <c r="V25" s="27">
        <f t="shared" si="4"/>
        <v>435245.98</v>
      </c>
      <c r="W25" s="24">
        <f t="shared" si="1"/>
        <v>269531.40000000002</v>
      </c>
      <c r="X25" s="25">
        <f t="shared" si="5"/>
        <v>328828.31</v>
      </c>
      <c r="Y25" s="26">
        <f t="shared" si="2"/>
        <v>17837.95</v>
      </c>
      <c r="Z25" s="446">
        <f t="shared" si="6"/>
        <v>21762.3</v>
      </c>
      <c r="AA25" s="415">
        <v>13476.57</v>
      </c>
      <c r="AB25" s="25">
        <f t="shared" si="7"/>
        <v>16441.419999999998</v>
      </c>
      <c r="AC25" s="26">
        <v>12420.8</v>
      </c>
      <c r="AD25" s="231">
        <f t="shared" si="3"/>
        <v>8.500016102022423E-2</v>
      </c>
      <c r="AF25" s="402"/>
    </row>
    <row r="26" spans="1:32" ht="30" customHeight="1" x14ac:dyDescent="0.25">
      <c r="A26" s="18" t="s">
        <v>229</v>
      </c>
      <c r="B26" s="320" t="s">
        <v>12</v>
      </c>
      <c r="C26" s="19" t="s">
        <v>10</v>
      </c>
      <c r="D26" s="152" t="s">
        <v>76</v>
      </c>
      <c r="E26" s="276">
        <v>205530</v>
      </c>
      <c r="F26" s="270" t="s">
        <v>159</v>
      </c>
      <c r="G26" s="21" t="s">
        <v>12</v>
      </c>
      <c r="H26" s="21" t="s">
        <v>12</v>
      </c>
      <c r="I26" s="22" t="s">
        <v>15</v>
      </c>
      <c r="J26" s="21" t="s">
        <v>12</v>
      </c>
      <c r="K26" s="21" t="s">
        <v>12</v>
      </c>
      <c r="L26" s="21" t="s">
        <v>12</v>
      </c>
      <c r="M26" s="21" t="s">
        <v>12</v>
      </c>
      <c r="N26" s="21" t="s">
        <v>12</v>
      </c>
      <c r="O26" s="22">
        <v>4</v>
      </c>
      <c r="P26" s="22">
        <v>12</v>
      </c>
      <c r="Q26" s="23" t="s">
        <v>16</v>
      </c>
      <c r="R26" s="23"/>
      <c r="S26" s="23"/>
      <c r="T26" s="23" t="s">
        <v>107</v>
      </c>
      <c r="U26" s="26">
        <f t="shared" si="0"/>
        <v>55331.4</v>
      </c>
      <c r="V26" s="27">
        <f t="shared" si="4"/>
        <v>67504.31</v>
      </c>
      <c r="W26" s="24">
        <f t="shared" si="1"/>
        <v>41802.879999999997</v>
      </c>
      <c r="X26" s="25">
        <f t="shared" si="5"/>
        <v>50999.51</v>
      </c>
      <c r="Y26" s="26">
        <f t="shared" si="2"/>
        <v>13832.85</v>
      </c>
      <c r="Z26" s="446">
        <f t="shared" si="6"/>
        <v>16876.080000000002</v>
      </c>
      <c r="AA26" s="415">
        <v>10450.719999999999</v>
      </c>
      <c r="AB26" s="25">
        <f t="shared" si="7"/>
        <v>12749.88</v>
      </c>
      <c r="AC26" s="26">
        <v>9632</v>
      </c>
      <c r="AD26" s="231">
        <f t="shared" si="3"/>
        <v>8.4999999999999964E-2</v>
      </c>
      <c r="AF26" s="402"/>
    </row>
    <row r="27" spans="1:32" ht="29.25" customHeight="1" x14ac:dyDescent="0.25">
      <c r="A27" s="18" t="s">
        <v>229</v>
      </c>
      <c r="B27" s="320" t="s">
        <v>12</v>
      </c>
      <c r="C27" s="19" t="s">
        <v>10</v>
      </c>
      <c r="D27" s="20" t="s">
        <v>76</v>
      </c>
      <c r="E27" s="276">
        <v>205532</v>
      </c>
      <c r="F27" s="270" t="s">
        <v>160</v>
      </c>
      <c r="G27" s="21" t="s">
        <v>12</v>
      </c>
      <c r="H27" s="21" t="s">
        <v>12</v>
      </c>
      <c r="I27" s="22" t="s">
        <v>17</v>
      </c>
      <c r="J27" s="21" t="s">
        <v>12</v>
      </c>
      <c r="K27" s="21" t="s">
        <v>12</v>
      </c>
      <c r="L27" s="21" t="s">
        <v>12</v>
      </c>
      <c r="M27" s="21" t="s">
        <v>12</v>
      </c>
      <c r="N27" s="21" t="s">
        <v>12</v>
      </c>
      <c r="O27" s="22">
        <v>4</v>
      </c>
      <c r="P27" s="22">
        <v>12</v>
      </c>
      <c r="Q27" s="23" t="s">
        <v>16</v>
      </c>
      <c r="R27" s="23"/>
      <c r="S27" s="23"/>
      <c r="T27" s="23" t="s">
        <v>107</v>
      </c>
      <c r="U27" s="26">
        <f t="shared" si="0"/>
        <v>55331.4</v>
      </c>
      <c r="V27" s="27">
        <f t="shared" si="4"/>
        <v>67504.31</v>
      </c>
      <c r="W27" s="24">
        <f t="shared" si="1"/>
        <v>41802.879999999997</v>
      </c>
      <c r="X27" s="25">
        <f t="shared" si="5"/>
        <v>50999.51</v>
      </c>
      <c r="Y27" s="26">
        <f t="shared" si="2"/>
        <v>13832.85</v>
      </c>
      <c r="Z27" s="446">
        <f t="shared" si="6"/>
        <v>16876.080000000002</v>
      </c>
      <c r="AA27" s="415">
        <v>10450.719999999999</v>
      </c>
      <c r="AB27" s="25">
        <f t="shared" si="7"/>
        <v>12749.88</v>
      </c>
      <c r="AC27" s="26">
        <v>9632</v>
      </c>
      <c r="AD27" s="231">
        <f t="shared" si="3"/>
        <v>8.4999999999999964E-2</v>
      </c>
      <c r="AF27" s="402"/>
    </row>
    <row r="28" spans="1:32" ht="21" customHeight="1" x14ac:dyDescent="0.25">
      <c r="A28" s="18" t="s">
        <v>229</v>
      </c>
      <c r="B28" s="320" t="s">
        <v>12</v>
      </c>
      <c r="C28" s="19" t="s">
        <v>10</v>
      </c>
      <c r="D28" s="20" t="s">
        <v>76</v>
      </c>
      <c r="E28" s="276">
        <v>205500</v>
      </c>
      <c r="F28" s="270" t="s">
        <v>161</v>
      </c>
      <c r="G28" s="21" t="s">
        <v>12</v>
      </c>
      <c r="H28" s="21" t="s">
        <v>12</v>
      </c>
      <c r="I28" s="22" t="s">
        <v>15</v>
      </c>
      <c r="J28" s="21" t="s">
        <v>12</v>
      </c>
      <c r="K28" s="21" t="s">
        <v>12</v>
      </c>
      <c r="L28" s="21" t="s">
        <v>12</v>
      </c>
      <c r="M28" s="21" t="s">
        <v>12</v>
      </c>
      <c r="N28" s="21" t="s">
        <v>12</v>
      </c>
      <c r="O28" s="22">
        <v>1</v>
      </c>
      <c r="P28" s="22">
        <v>20</v>
      </c>
      <c r="Q28" s="23" t="s">
        <v>18</v>
      </c>
      <c r="R28" s="23"/>
      <c r="S28" s="23"/>
      <c r="T28" s="14"/>
      <c r="U28" s="26">
        <f t="shared" si="0"/>
        <v>38024.26</v>
      </c>
      <c r="V28" s="27">
        <f t="shared" si="4"/>
        <v>46389.599999999999</v>
      </c>
      <c r="W28" s="24">
        <f t="shared" si="1"/>
        <v>28727.33</v>
      </c>
      <c r="X28" s="25">
        <f t="shared" si="5"/>
        <v>35047.339999999997</v>
      </c>
      <c r="Y28" s="26">
        <f t="shared" si="2"/>
        <v>38024.26</v>
      </c>
      <c r="Z28" s="446">
        <f t="shared" si="6"/>
        <v>46389.599999999999</v>
      </c>
      <c r="AA28" s="415">
        <v>28727.33</v>
      </c>
      <c r="AB28" s="25">
        <f t="shared" si="7"/>
        <v>35047.339999999997</v>
      </c>
      <c r="AC28" s="26">
        <v>26476.799999999999</v>
      </c>
      <c r="AD28" s="231">
        <f t="shared" si="3"/>
        <v>8.5000075537829511E-2</v>
      </c>
      <c r="AF28" s="402"/>
    </row>
    <row r="29" spans="1:32" ht="25.5" customHeight="1" x14ac:dyDescent="0.25">
      <c r="A29" s="18" t="s">
        <v>229</v>
      </c>
      <c r="B29" s="320" t="s">
        <v>12</v>
      </c>
      <c r="C29" s="19" t="s">
        <v>10</v>
      </c>
      <c r="D29" s="20" t="s">
        <v>76</v>
      </c>
      <c r="E29" s="276">
        <v>205504</v>
      </c>
      <c r="F29" s="270" t="s">
        <v>162</v>
      </c>
      <c r="G29" s="21" t="s">
        <v>12</v>
      </c>
      <c r="H29" s="21" t="s">
        <v>12</v>
      </c>
      <c r="I29" s="22" t="s">
        <v>17</v>
      </c>
      <c r="J29" s="21" t="s">
        <v>12</v>
      </c>
      <c r="K29" s="21" t="s">
        <v>12</v>
      </c>
      <c r="L29" s="21" t="s">
        <v>12</v>
      </c>
      <c r="M29" s="21" t="s">
        <v>12</v>
      </c>
      <c r="N29" s="21" t="s">
        <v>12</v>
      </c>
      <c r="O29" s="22">
        <v>1</v>
      </c>
      <c r="P29" s="22">
        <v>20</v>
      </c>
      <c r="Q29" s="23" t="s">
        <v>18</v>
      </c>
      <c r="R29" s="23"/>
      <c r="S29" s="23"/>
      <c r="T29" s="14"/>
      <c r="U29" s="26">
        <f t="shared" si="0"/>
        <v>38024.26</v>
      </c>
      <c r="V29" s="27">
        <f t="shared" si="4"/>
        <v>46389.599999999999</v>
      </c>
      <c r="W29" s="24">
        <f t="shared" si="1"/>
        <v>28727.33</v>
      </c>
      <c r="X29" s="25">
        <f t="shared" si="5"/>
        <v>35047.339999999997</v>
      </c>
      <c r="Y29" s="26">
        <f t="shared" si="2"/>
        <v>38024.26</v>
      </c>
      <c r="Z29" s="446">
        <f t="shared" si="6"/>
        <v>46389.599999999999</v>
      </c>
      <c r="AA29" s="415">
        <v>28727.33</v>
      </c>
      <c r="AB29" s="25">
        <f t="shared" si="7"/>
        <v>35047.339999999997</v>
      </c>
      <c r="AC29" s="26">
        <v>26476.799999999999</v>
      </c>
      <c r="AD29" s="231">
        <f t="shared" si="3"/>
        <v>8.5000075537829511E-2</v>
      </c>
      <c r="AF29" s="402"/>
    </row>
    <row r="30" spans="1:32" ht="24.75" customHeight="1" x14ac:dyDescent="0.25">
      <c r="A30" s="18" t="s">
        <v>229</v>
      </c>
      <c r="B30" s="320" t="s">
        <v>12</v>
      </c>
      <c r="C30" s="19" t="s">
        <v>10</v>
      </c>
      <c r="D30" s="20" t="s">
        <v>76</v>
      </c>
      <c r="E30" s="276">
        <v>205523</v>
      </c>
      <c r="F30" s="270" t="s">
        <v>163</v>
      </c>
      <c r="G30" s="21" t="s">
        <v>12</v>
      </c>
      <c r="H30" s="21" t="s">
        <v>12</v>
      </c>
      <c r="I30" s="22" t="s">
        <v>17</v>
      </c>
      <c r="J30" s="21" t="s">
        <v>12</v>
      </c>
      <c r="K30" s="21" t="s">
        <v>12</v>
      </c>
      <c r="L30" s="21" t="s">
        <v>12</v>
      </c>
      <c r="M30" s="21" t="s">
        <v>12</v>
      </c>
      <c r="N30" s="21" t="s">
        <v>12</v>
      </c>
      <c r="O30" s="22">
        <v>1</v>
      </c>
      <c r="P30" s="22">
        <v>72</v>
      </c>
      <c r="Q30" s="23" t="s">
        <v>14</v>
      </c>
      <c r="R30" s="23"/>
      <c r="S30" s="23"/>
      <c r="T30" s="14"/>
      <c r="U30" s="26">
        <f t="shared" si="0"/>
        <v>48221.97</v>
      </c>
      <c r="V30" s="27">
        <f t="shared" si="4"/>
        <v>58830.8</v>
      </c>
      <c r="W30" s="24">
        <f t="shared" si="1"/>
        <v>36431.699999999997</v>
      </c>
      <c r="X30" s="25">
        <f t="shared" si="5"/>
        <v>44446.67</v>
      </c>
      <c r="Y30" s="26">
        <f t="shared" si="2"/>
        <v>48221.97</v>
      </c>
      <c r="Z30" s="446">
        <f t="shared" si="6"/>
        <v>58830.8</v>
      </c>
      <c r="AA30" s="415">
        <v>36431.699999999997</v>
      </c>
      <c r="AB30" s="25">
        <f t="shared" si="7"/>
        <v>44446.67</v>
      </c>
      <c r="AC30" s="26">
        <v>33577.599999999999</v>
      </c>
      <c r="AD30" s="231">
        <f t="shared" si="3"/>
        <v>8.5000119127037088E-2</v>
      </c>
      <c r="AF30" s="402"/>
    </row>
    <row r="31" spans="1:32" ht="22.5" x14ac:dyDescent="0.25">
      <c r="A31" s="28" t="s">
        <v>356</v>
      </c>
      <c r="B31" s="321" t="s">
        <v>253</v>
      </c>
      <c r="C31" s="29" t="s">
        <v>10</v>
      </c>
      <c r="D31" s="151" t="s">
        <v>19</v>
      </c>
      <c r="E31" s="260">
        <v>120067</v>
      </c>
      <c r="F31" s="290" t="s">
        <v>363</v>
      </c>
      <c r="G31" s="31" t="s">
        <v>150</v>
      </c>
      <c r="H31" s="32">
        <v>2</v>
      </c>
      <c r="I31" s="32" t="s">
        <v>15</v>
      </c>
      <c r="J31" s="32">
        <v>600</v>
      </c>
      <c r="K31" s="32" t="s">
        <v>89</v>
      </c>
      <c r="L31" s="32">
        <v>1</v>
      </c>
      <c r="M31" s="32" t="s">
        <v>108</v>
      </c>
      <c r="N31" s="32" t="s">
        <v>12</v>
      </c>
      <c r="O31" s="32">
        <v>6</v>
      </c>
      <c r="P31" s="32">
        <v>32</v>
      </c>
      <c r="Q31" s="33" t="s">
        <v>21</v>
      </c>
      <c r="R31" s="33" t="s">
        <v>20</v>
      </c>
      <c r="S31" s="33" t="s">
        <v>142</v>
      </c>
      <c r="T31" s="33"/>
      <c r="U31" s="34">
        <f t="shared" si="0"/>
        <v>4151.1000000000004</v>
      </c>
      <c r="V31" s="35">
        <f t="shared" si="4"/>
        <v>5064.34</v>
      </c>
      <c r="W31" s="36">
        <f t="shared" si="1"/>
        <v>3136.1400000000003</v>
      </c>
      <c r="X31" s="37">
        <f t="shared" si="5"/>
        <v>3826.09</v>
      </c>
      <c r="Y31" s="34">
        <f t="shared" si="2"/>
        <v>691.85</v>
      </c>
      <c r="Z31" s="447">
        <f t="shared" si="6"/>
        <v>844.06</v>
      </c>
      <c r="AA31" s="416">
        <v>522.69000000000005</v>
      </c>
      <c r="AB31" s="37">
        <f t="shared" si="7"/>
        <v>637.67999999999995</v>
      </c>
      <c r="AC31" s="34">
        <v>481.74</v>
      </c>
      <c r="AD31" s="232">
        <f t="shared" si="3"/>
        <v>8.500435919790772E-2</v>
      </c>
      <c r="AF31" s="402"/>
    </row>
    <row r="32" spans="1:32" ht="23.25" thickBot="1" x14ac:dyDescent="0.3">
      <c r="A32" s="66" t="s">
        <v>356</v>
      </c>
      <c r="B32" s="326" t="s">
        <v>253</v>
      </c>
      <c r="C32" s="67" t="s">
        <v>10</v>
      </c>
      <c r="D32" s="97" t="s">
        <v>19</v>
      </c>
      <c r="E32" s="261">
        <v>290100</v>
      </c>
      <c r="F32" s="291" t="s">
        <v>364</v>
      </c>
      <c r="G32" s="69" t="s">
        <v>151</v>
      </c>
      <c r="H32" s="70">
        <v>1</v>
      </c>
      <c r="I32" s="70" t="s">
        <v>15</v>
      </c>
      <c r="J32" s="70">
        <v>1120</v>
      </c>
      <c r="K32" s="70" t="s">
        <v>89</v>
      </c>
      <c r="L32" s="70">
        <v>1</v>
      </c>
      <c r="M32" s="70" t="s">
        <v>109</v>
      </c>
      <c r="N32" s="70" t="s">
        <v>12</v>
      </c>
      <c r="O32" s="70">
        <v>6</v>
      </c>
      <c r="P32" s="70">
        <v>32</v>
      </c>
      <c r="Q32" s="71" t="s">
        <v>21</v>
      </c>
      <c r="R32" s="71" t="s">
        <v>20</v>
      </c>
      <c r="S32" s="71" t="s">
        <v>142</v>
      </c>
      <c r="T32" s="71"/>
      <c r="U32" s="72">
        <f t="shared" si="0"/>
        <v>4992.72</v>
      </c>
      <c r="V32" s="73">
        <f t="shared" si="4"/>
        <v>6091.12</v>
      </c>
      <c r="W32" s="74">
        <f t="shared" si="1"/>
        <v>3772.0199999999995</v>
      </c>
      <c r="X32" s="75">
        <f t="shared" si="5"/>
        <v>4601.8599999999997</v>
      </c>
      <c r="Y32" s="72">
        <f t="shared" si="2"/>
        <v>832.12</v>
      </c>
      <c r="Z32" s="448">
        <f t="shared" si="6"/>
        <v>1015.19</v>
      </c>
      <c r="AA32" s="417">
        <v>628.66999999999996</v>
      </c>
      <c r="AB32" s="75">
        <f t="shared" si="7"/>
        <v>766.98</v>
      </c>
      <c r="AC32" s="72">
        <v>579.41999999999996</v>
      </c>
      <c r="AD32" s="233">
        <f t="shared" si="3"/>
        <v>8.4998791895343651E-2</v>
      </c>
      <c r="AF32" s="402"/>
    </row>
    <row r="33" spans="1:32" ht="15" x14ac:dyDescent="0.25">
      <c r="A33" s="18" t="s">
        <v>230</v>
      </c>
      <c r="B33" s="320" t="s">
        <v>12</v>
      </c>
      <c r="C33" s="19" t="s">
        <v>23</v>
      </c>
      <c r="D33" s="20" t="s">
        <v>11</v>
      </c>
      <c r="E33" s="276">
        <v>552100</v>
      </c>
      <c r="F33" s="270" t="s">
        <v>164</v>
      </c>
      <c r="G33" s="21" t="s">
        <v>12</v>
      </c>
      <c r="H33" s="21" t="s">
        <v>12</v>
      </c>
      <c r="I33" s="22" t="s">
        <v>15</v>
      </c>
      <c r="J33" s="21" t="s">
        <v>12</v>
      </c>
      <c r="K33" s="21" t="s">
        <v>12</v>
      </c>
      <c r="L33" s="21" t="s">
        <v>12</v>
      </c>
      <c r="M33" s="21" t="s">
        <v>12</v>
      </c>
      <c r="N33" s="21" t="s">
        <v>12</v>
      </c>
      <c r="O33" s="22">
        <v>1</v>
      </c>
      <c r="P33" s="22">
        <v>150</v>
      </c>
      <c r="Q33" s="23" t="s">
        <v>24</v>
      </c>
      <c r="R33" s="23"/>
      <c r="S33" s="23"/>
      <c r="T33" s="23"/>
      <c r="U33" s="26">
        <f t="shared" si="0"/>
        <v>6709.25</v>
      </c>
      <c r="V33" s="27">
        <f t="shared" si="4"/>
        <v>8185.29</v>
      </c>
      <c r="W33" s="24">
        <f t="shared" si="1"/>
        <v>5068.84</v>
      </c>
      <c r="X33" s="25">
        <f t="shared" si="5"/>
        <v>6183.98</v>
      </c>
      <c r="Y33" s="26">
        <f t="shared" si="2"/>
        <v>6709.25</v>
      </c>
      <c r="Z33" s="446">
        <f t="shared" si="6"/>
        <v>8185.29</v>
      </c>
      <c r="AA33" s="415">
        <v>5068.84</v>
      </c>
      <c r="AB33" s="25">
        <f t="shared" si="7"/>
        <v>6183.98</v>
      </c>
      <c r="AC33" s="26">
        <v>4671.74</v>
      </c>
      <c r="AD33" s="231">
        <f t="shared" si="3"/>
        <v>8.5000449511317022E-2</v>
      </c>
      <c r="AF33" s="402"/>
    </row>
    <row r="34" spans="1:32" ht="15" x14ac:dyDescent="0.25">
      <c r="A34" s="18" t="s">
        <v>230</v>
      </c>
      <c r="B34" s="320" t="s">
        <v>12</v>
      </c>
      <c r="C34" s="19" t="s">
        <v>23</v>
      </c>
      <c r="D34" s="20" t="s">
        <v>11</v>
      </c>
      <c r="E34" s="276">
        <v>552208</v>
      </c>
      <c r="F34" s="270" t="s">
        <v>165</v>
      </c>
      <c r="G34" s="21" t="s">
        <v>12</v>
      </c>
      <c r="H34" s="21" t="s">
        <v>12</v>
      </c>
      <c r="I34" s="22" t="s">
        <v>17</v>
      </c>
      <c r="J34" s="21" t="s">
        <v>12</v>
      </c>
      <c r="K34" s="21" t="s">
        <v>12</v>
      </c>
      <c r="L34" s="21" t="s">
        <v>12</v>
      </c>
      <c r="M34" s="21" t="s">
        <v>12</v>
      </c>
      <c r="N34" s="21" t="s">
        <v>12</v>
      </c>
      <c r="O34" s="22">
        <v>1</v>
      </c>
      <c r="P34" s="22">
        <v>84</v>
      </c>
      <c r="Q34" s="23" t="s">
        <v>14</v>
      </c>
      <c r="R34" s="23"/>
      <c r="S34" s="23"/>
      <c r="T34" s="23"/>
      <c r="U34" s="26">
        <f t="shared" si="0"/>
        <v>17178.48</v>
      </c>
      <c r="V34" s="27">
        <f t="shared" si="4"/>
        <v>20957.75</v>
      </c>
      <c r="W34" s="24">
        <f t="shared" si="1"/>
        <v>12978.34</v>
      </c>
      <c r="X34" s="25">
        <f t="shared" si="5"/>
        <v>15833.57</v>
      </c>
      <c r="Y34" s="26">
        <f t="shared" si="2"/>
        <v>17178.48</v>
      </c>
      <c r="Z34" s="446">
        <f t="shared" si="6"/>
        <v>20957.75</v>
      </c>
      <c r="AA34" s="415">
        <v>12978.34</v>
      </c>
      <c r="AB34" s="25">
        <f t="shared" si="7"/>
        <v>15833.57</v>
      </c>
      <c r="AC34" s="26">
        <v>11961.6</v>
      </c>
      <c r="AD34" s="231">
        <f t="shared" si="3"/>
        <v>8.5000334403424249E-2</v>
      </c>
      <c r="AF34" s="402"/>
    </row>
    <row r="35" spans="1:32" ht="15" x14ac:dyDescent="0.25">
      <c r="A35" s="18" t="s">
        <v>230</v>
      </c>
      <c r="B35" s="320" t="s">
        <v>12</v>
      </c>
      <c r="C35" s="19" t="s">
        <v>23</v>
      </c>
      <c r="D35" s="20" t="s">
        <v>11</v>
      </c>
      <c r="E35" s="276">
        <v>460005</v>
      </c>
      <c r="F35" s="270" t="s">
        <v>166</v>
      </c>
      <c r="G35" s="21" t="s">
        <v>12</v>
      </c>
      <c r="H35" s="21" t="s">
        <v>12</v>
      </c>
      <c r="I35" s="22" t="s">
        <v>13</v>
      </c>
      <c r="J35" s="21" t="s">
        <v>12</v>
      </c>
      <c r="K35" s="21" t="s">
        <v>12</v>
      </c>
      <c r="L35" s="21" t="s">
        <v>12</v>
      </c>
      <c r="M35" s="21" t="s">
        <v>12</v>
      </c>
      <c r="N35" s="21" t="s">
        <v>12</v>
      </c>
      <c r="O35" s="22">
        <v>1</v>
      </c>
      <c r="P35" s="22">
        <v>84</v>
      </c>
      <c r="Q35" s="23" t="s">
        <v>14</v>
      </c>
      <c r="R35" s="23"/>
      <c r="S35" s="23"/>
      <c r="T35" s="23"/>
      <c r="U35" s="26">
        <f t="shared" si="0"/>
        <v>25787.02</v>
      </c>
      <c r="V35" s="27">
        <f t="shared" si="4"/>
        <v>31460.16</v>
      </c>
      <c r="W35" s="24">
        <f t="shared" si="1"/>
        <v>19482.09</v>
      </c>
      <c r="X35" s="25">
        <f t="shared" si="5"/>
        <v>23768.15</v>
      </c>
      <c r="Y35" s="26">
        <f t="shared" si="2"/>
        <v>25787.02</v>
      </c>
      <c r="Z35" s="446">
        <f t="shared" si="6"/>
        <v>31460.16</v>
      </c>
      <c r="AA35" s="415">
        <v>19482.09</v>
      </c>
      <c r="AB35" s="25">
        <f t="shared" si="7"/>
        <v>23768.15</v>
      </c>
      <c r="AC35" s="26">
        <v>17955.84</v>
      </c>
      <c r="AD35" s="231">
        <f t="shared" si="3"/>
        <v>8.500020049187329E-2</v>
      </c>
      <c r="AF35" s="402"/>
    </row>
    <row r="36" spans="1:32" ht="22.5" x14ac:dyDescent="0.25">
      <c r="A36" s="28" t="s">
        <v>391</v>
      </c>
      <c r="B36" s="321" t="s">
        <v>254</v>
      </c>
      <c r="C36" s="29" t="s">
        <v>23</v>
      </c>
      <c r="D36" s="30" t="s">
        <v>19</v>
      </c>
      <c r="E36" s="178">
        <v>471150</v>
      </c>
      <c r="F36" s="292" t="s">
        <v>390</v>
      </c>
      <c r="G36" s="31" t="s">
        <v>150</v>
      </c>
      <c r="H36" s="31">
        <v>2</v>
      </c>
      <c r="I36" s="31" t="s">
        <v>15</v>
      </c>
      <c r="J36" s="31">
        <v>190</v>
      </c>
      <c r="K36" s="31" t="s">
        <v>90</v>
      </c>
      <c r="L36" s="31" t="s">
        <v>12</v>
      </c>
      <c r="M36" s="31" t="s">
        <v>12</v>
      </c>
      <c r="N36" s="31" t="s">
        <v>12</v>
      </c>
      <c r="O36" s="48">
        <v>21</v>
      </c>
      <c r="P36" s="48">
        <v>40</v>
      </c>
      <c r="Q36" s="49" t="s">
        <v>21</v>
      </c>
      <c r="R36" s="212" t="s">
        <v>12</v>
      </c>
      <c r="S36" s="49"/>
      <c r="T36" s="49"/>
      <c r="U36" s="50">
        <f t="shared" si="0"/>
        <v>4786.95</v>
      </c>
      <c r="V36" s="51">
        <f t="shared" si="4"/>
        <v>5840.08</v>
      </c>
      <c r="W36" s="52">
        <f t="shared" si="1"/>
        <v>3616.62</v>
      </c>
      <c r="X36" s="53">
        <f t="shared" si="5"/>
        <v>4412.28</v>
      </c>
      <c r="Y36" s="50">
        <f t="shared" si="2"/>
        <v>227.95</v>
      </c>
      <c r="Z36" s="449">
        <f t="shared" si="6"/>
        <v>278.10000000000002</v>
      </c>
      <c r="AA36" s="418">
        <v>172.22</v>
      </c>
      <c r="AB36" s="53">
        <f t="shared" si="7"/>
        <v>210.11</v>
      </c>
      <c r="AC36" s="50">
        <v>158.72999999999999</v>
      </c>
      <c r="AD36" s="234">
        <f t="shared" si="3"/>
        <v>8.4987084987085071E-2</v>
      </c>
      <c r="AF36" s="402"/>
    </row>
    <row r="37" spans="1:32" ht="23.25" thickBot="1" x14ac:dyDescent="0.3">
      <c r="A37" s="38" t="s">
        <v>230</v>
      </c>
      <c r="B37" s="324" t="s">
        <v>12</v>
      </c>
      <c r="C37" s="39" t="s">
        <v>23</v>
      </c>
      <c r="D37" s="122" t="s">
        <v>19</v>
      </c>
      <c r="E37" s="279">
        <v>471103</v>
      </c>
      <c r="F37" s="273" t="s">
        <v>246</v>
      </c>
      <c r="G37" s="41" t="s">
        <v>151</v>
      </c>
      <c r="H37" s="42">
        <v>2</v>
      </c>
      <c r="I37" s="42" t="s">
        <v>25</v>
      </c>
      <c r="J37" s="42">
        <v>190</v>
      </c>
      <c r="K37" s="42" t="s">
        <v>91</v>
      </c>
      <c r="L37" s="42" t="s">
        <v>12</v>
      </c>
      <c r="M37" s="42" t="s">
        <v>12</v>
      </c>
      <c r="N37" s="42" t="s">
        <v>12</v>
      </c>
      <c r="O37" s="42">
        <v>20</v>
      </c>
      <c r="P37" s="42">
        <v>36</v>
      </c>
      <c r="Q37" s="43" t="s">
        <v>26</v>
      </c>
      <c r="R37" s="43"/>
      <c r="S37" s="43"/>
      <c r="T37" s="43"/>
      <c r="U37" s="159">
        <f t="shared" si="0"/>
        <v>9908.2000000000007</v>
      </c>
      <c r="V37" s="156">
        <f t="shared" si="4"/>
        <v>12088</v>
      </c>
      <c r="W37" s="157">
        <f t="shared" si="1"/>
        <v>7485.5999999999995</v>
      </c>
      <c r="X37" s="158">
        <f t="shared" si="5"/>
        <v>9132.43</v>
      </c>
      <c r="Y37" s="159">
        <f t="shared" si="2"/>
        <v>495.41</v>
      </c>
      <c r="Z37" s="450">
        <f t="shared" si="6"/>
        <v>604.4</v>
      </c>
      <c r="AA37" s="419">
        <v>374.28</v>
      </c>
      <c r="AB37" s="158">
        <f t="shared" si="7"/>
        <v>456.62</v>
      </c>
      <c r="AC37" s="159">
        <v>344.96</v>
      </c>
      <c r="AD37" s="258">
        <f t="shared" si="3"/>
        <v>8.499536178107614E-2</v>
      </c>
      <c r="AF37" s="402"/>
    </row>
    <row r="38" spans="1:32" ht="15" x14ac:dyDescent="0.25">
      <c r="A38" s="54" t="s">
        <v>231</v>
      </c>
      <c r="B38" s="323" t="s">
        <v>12</v>
      </c>
      <c r="C38" s="55" t="s">
        <v>27</v>
      </c>
      <c r="D38" s="56" t="s">
        <v>11</v>
      </c>
      <c r="E38" s="275">
        <v>553000</v>
      </c>
      <c r="F38" s="268" t="s">
        <v>167</v>
      </c>
      <c r="G38" s="57" t="s">
        <v>12</v>
      </c>
      <c r="H38" s="57" t="s">
        <v>12</v>
      </c>
      <c r="I38" s="58" t="s">
        <v>15</v>
      </c>
      <c r="J38" s="57" t="s">
        <v>12</v>
      </c>
      <c r="K38" s="57" t="s">
        <v>12</v>
      </c>
      <c r="L38" s="57" t="s">
        <v>12</v>
      </c>
      <c r="M38" s="57" t="s">
        <v>12</v>
      </c>
      <c r="N38" s="57" t="s">
        <v>12</v>
      </c>
      <c r="O38" s="58">
        <v>1</v>
      </c>
      <c r="P38" s="58">
        <v>72</v>
      </c>
      <c r="Q38" s="59" t="s">
        <v>24</v>
      </c>
      <c r="R38" s="59"/>
      <c r="S38" s="59"/>
      <c r="T38" s="59"/>
      <c r="U38" s="60">
        <f t="shared" si="0"/>
        <v>11643.72</v>
      </c>
      <c r="V38" s="61">
        <f t="shared" si="4"/>
        <v>14205.34</v>
      </c>
      <c r="W38" s="17">
        <f t="shared" si="1"/>
        <v>8796.83</v>
      </c>
      <c r="X38" s="62">
        <f t="shared" si="5"/>
        <v>10732.13</v>
      </c>
      <c r="Y38" s="60">
        <f t="shared" si="2"/>
        <v>11643.72</v>
      </c>
      <c r="Z38" s="451">
        <f t="shared" si="6"/>
        <v>14205.34</v>
      </c>
      <c r="AA38" s="414">
        <v>8796.83</v>
      </c>
      <c r="AB38" s="62">
        <f t="shared" si="7"/>
        <v>10732.13</v>
      </c>
      <c r="AC38" s="60">
        <v>8107.68</v>
      </c>
      <c r="AD38" s="235">
        <f t="shared" si="3"/>
        <v>8.4999654648431955E-2</v>
      </c>
      <c r="AF38" s="402"/>
    </row>
    <row r="39" spans="1:32" ht="15" x14ac:dyDescent="0.25">
      <c r="A39" s="18" t="s">
        <v>231</v>
      </c>
      <c r="B39" s="320" t="s">
        <v>12</v>
      </c>
      <c r="C39" s="19" t="s">
        <v>27</v>
      </c>
      <c r="D39" s="20" t="s">
        <v>11</v>
      </c>
      <c r="E39" s="276">
        <v>553008</v>
      </c>
      <c r="F39" s="270" t="s">
        <v>168</v>
      </c>
      <c r="G39" s="21" t="s">
        <v>12</v>
      </c>
      <c r="H39" s="21" t="s">
        <v>12</v>
      </c>
      <c r="I39" s="22" t="s">
        <v>17</v>
      </c>
      <c r="J39" s="21" t="s">
        <v>12</v>
      </c>
      <c r="K39" s="21" t="s">
        <v>12</v>
      </c>
      <c r="L39" s="21" t="s">
        <v>12</v>
      </c>
      <c r="M39" s="21" t="s">
        <v>12</v>
      </c>
      <c r="N39" s="21" t="s">
        <v>12</v>
      </c>
      <c r="O39" s="22">
        <v>1</v>
      </c>
      <c r="P39" s="22">
        <v>72</v>
      </c>
      <c r="Q39" s="23" t="s">
        <v>24</v>
      </c>
      <c r="R39" s="23"/>
      <c r="S39" s="23"/>
      <c r="T39" s="23"/>
      <c r="U39" s="26">
        <f t="shared" si="0"/>
        <v>11643.72</v>
      </c>
      <c r="V39" s="27">
        <f t="shared" si="4"/>
        <v>14205.34</v>
      </c>
      <c r="W39" s="24">
        <f t="shared" si="1"/>
        <v>8796.83</v>
      </c>
      <c r="X39" s="25">
        <f t="shared" si="5"/>
        <v>10732.13</v>
      </c>
      <c r="Y39" s="26">
        <f t="shared" si="2"/>
        <v>11643.72</v>
      </c>
      <c r="Z39" s="446">
        <f t="shared" si="6"/>
        <v>14205.34</v>
      </c>
      <c r="AA39" s="415">
        <v>8796.83</v>
      </c>
      <c r="AB39" s="25">
        <f t="shared" si="7"/>
        <v>10732.13</v>
      </c>
      <c r="AC39" s="26">
        <v>8107.68</v>
      </c>
      <c r="AD39" s="231">
        <f t="shared" si="3"/>
        <v>8.4999654648431955E-2</v>
      </c>
      <c r="AF39" s="402"/>
    </row>
    <row r="40" spans="1:32" ht="15" x14ac:dyDescent="0.25">
      <c r="A40" s="18" t="s">
        <v>231</v>
      </c>
      <c r="B40" s="320" t="s">
        <v>12</v>
      </c>
      <c r="C40" s="19" t="s">
        <v>27</v>
      </c>
      <c r="D40" s="20" t="s">
        <v>11</v>
      </c>
      <c r="E40" s="276">
        <v>553108</v>
      </c>
      <c r="F40" s="270" t="s">
        <v>169</v>
      </c>
      <c r="G40" s="21" t="s">
        <v>12</v>
      </c>
      <c r="H40" s="21" t="s">
        <v>12</v>
      </c>
      <c r="I40" s="22" t="s">
        <v>17</v>
      </c>
      <c r="J40" s="21" t="s">
        <v>12</v>
      </c>
      <c r="K40" s="21" t="s">
        <v>12</v>
      </c>
      <c r="L40" s="21" t="s">
        <v>12</v>
      </c>
      <c r="M40" s="21" t="s">
        <v>12</v>
      </c>
      <c r="N40" s="21" t="s">
        <v>12</v>
      </c>
      <c r="O40" s="22">
        <v>1</v>
      </c>
      <c r="P40" s="22">
        <v>108</v>
      </c>
      <c r="Q40" s="23" t="s">
        <v>24</v>
      </c>
      <c r="R40" s="23"/>
      <c r="S40" s="23"/>
      <c r="T40" s="23"/>
      <c r="U40" s="26">
        <f t="shared" si="0"/>
        <v>6234.44</v>
      </c>
      <c r="V40" s="27">
        <f t="shared" si="4"/>
        <v>7606.02</v>
      </c>
      <c r="W40" s="24">
        <f t="shared" si="1"/>
        <v>4710.12</v>
      </c>
      <c r="X40" s="25">
        <f t="shared" si="5"/>
        <v>5746.35</v>
      </c>
      <c r="Y40" s="26">
        <f t="shared" si="2"/>
        <v>6234.44</v>
      </c>
      <c r="Z40" s="446">
        <f t="shared" si="6"/>
        <v>7606.02</v>
      </c>
      <c r="AA40" s="415">
        <v>4710.12</v>
      </c>
      <c r="AB40" s="25">
        <f t="shared" si="7"/>
        <v>5746.35</v>
      </c>
      <c r="AC40" s="26">
        <v>4341.12</v>
      </c>
      <c r="AD40" s="231">
        <f t="shared" si="3"/>
        <v>8.5001105705440061E-2</v>
      </c>
      <c r="AF40" s="402"/>
    </row>
    <row r="41" spans="1:32" ht="22.5" x14ac:dyDescent="0.25">
      <c r="A41" s="28" t="s">
        <v>252</v>
      </c>
      <c r="B41" s="321" t="s">
        <v>255</v>
      </c>
      <c r="C41" s="29" t="s">
        <v>27</v>
      </c>
      <c r="D41" s="119" t="s">
        <v>19</v>
      </c>
      <c r="E41" s="260">
        <v>133100</v>
      </c>
      <c r="F41" s="290" t="s">
        <v>313</v>
      </c>
      <c r="G41" s="31" t="s">
        <v>152</v>
      </c>
      <c r="H41" s="32">
        <v>2</v>
      </c>
      <c r="I41" s="32" t="s">
        <v>15</v>
      </c>
      <c r="J41" s="32">
        <v>200</v>
      </c>
      <c r="K41" s="32" t="s">
        <v>92</v>
      </c>
      <c r="L41" s="32" t="s">
        <v>12</v>
      </c>
      <c r="M41" s="32" t="s">
        <v>12</v>
      </c>
      <c r="N41" s="32" t="s">
        <v>12</v>
      </c>
      <c r="O41" s="32">
        <v>20</v>
      </c>
      <c r="P41" s="32">
        <v>40</v>
      </c>
      <c r="Q41" s="33" t="s">
        <v>21</v>
      </c>
      <c r="R41" s="33" t="s">
        <v>28</v>
      </c>
      <c r="S41" s="33" t="s">
        <v>142</v>
      </c>
      <c r="T41" s="33"/>
      <c r="U41" s="34">
        <f t="shared" ref="U41" si="9">Y41*O41</f>
        <v>4017.2000000000003</v>
      </c>
      <c r="V41" s="35">
        <f t="shared" si="4"/>
        <v>4900.9799999999996</v>
      </c>
      <c r="W41" s="36">
        <f t="shared" si="1"/>
        <v>3035</v>
      </c>
      <c r="X41" s="37">
        <f t="shared" si="5"/>
        <v>3702.7</v>
      </c>
      <c r="Y41" s="34">
        <f t="shared" si="2"/>
        <v>200.86</v>
      </c>
      <c r="Z41" s="447">
        <f t="shared" si="6"/>
        <v>245.05</v>
      </c>
      <c r="AA41" s="416">
        <v>151.75</v>
      </c>
      <c r="AB41" s="37">
        <f t="shared" si="7"/>
        <v>185.14</v>
      </c>
      <c r="AC41" s="34">
        <v>139.86000000000001</v>
      </c>
      <c r="AD41" s="236">
        <f t="shared" si="3"/>
        <v>8.5013585013584914E-2</v>
      </c>
      <c r="AF41" s="402"/>
    </row>
    <row r="42" spans="1:32" ht="22.5" x14ac:dyDescent="0.25">
      <c r="A42" s="28" t="s">
        <v>252</v>
      </c>
      <c r="B42" s="321" t="s">
        <v>255</v>
      </c>
      <c r="C42" s="29" t="s">
        <v>27</v>
      </c>
      <c r="D42" s="119" t="s">
        <v>19</v>
      </c>
      <c r="E42" s="260">
        <v>290184</v>
      </c>
      <c r="F42" s="290" t="s">
        <v>314</v>
      </c>
      <c r="G42" s="31" t="s">
        <v>150</v>
      </c>
      <c r="H42" s="32">
        <v>2</v>
      </c>
      <c r="I42" s="32" t="s">
        <v>15</v>
      </c>
      <c r="J42" s="32">
        <v>200</v>
      </c>
      <c r="K42" s="32" t="s">
        <v>92</v>
      </c>
      <c r="L42" s="32" t="s">
        <v>12</v>
      </c>
      <c r="M42" s="32" t="s">
        <v>12</v>
      </c>
      <c r="N42" s="32" t="s">
        <v>12</v>
      </c>
      <c r="O42" s="32">
        <v>20</v>
      </c>
      <c r="P42" s="32">
        <v>40</v>
      </c>
      <c r="Q42" s="33" t="s">
        <v>21</v>
      </c>
      <c r="R42" s="33" t="s">
        <v>28</v>
      </c>
      <c r="S42" s="33" t="s">
        <v>142</v>
      </c>
      <c r="T42" s="33"/>
      <c r="U42" s="34">
        <f t="shared" si="0"/>
        <v>3092.6</v>
      </c>
      <c r="V42" s="35">
        <f t="shared" si="4"/>
        <v>3772.97</v>
      </c>
      <c r="W42" s="36">
        <f t="shared" si="1"/>
        <v>2336.3999999999996</v>
      </c>
      <c r="X42" s="37">
        <f t="shared" si="5"/>
        <v>2850.41</v>
      </c>
      <c r="Y42" s="34">
        <f t="shared" si="2"/>
        <v>154.63</v>
      </c>
      <c r="Z42" s="447">
        <f t="shared" si="6"/>
        <v>188.65</v>
      </c>
      <c r="AA42" s="416">
        <v>116.82</v>
      </c>
      <c r="AB42" s="37">
        <f t="shared" si="7"/>
        <v>142.52000000000001</v>
      </c>
      <c r="AC42" s="34">
        <v>107.67</v>
      </c>
      <c r="AD42" s="232">
        <f t="shared" si="3"/>
        <v>8.498188910560045E-2</v>
      </c>
      <c r="AF42" s="402"/>
    </row>
    <row r="43" spans="1:32" ht="22.5" x14ac:dyDescent="0.25">
      <c r="A43" s="298" t="s">
        <v>252</v>
      </c>
      <c r="B43" s="322" t="s">
        <v>255</v>
      </c>
      <c r="C43" s="76" t="s">
        <v>27</v>
      </c>
      <c r="D43" s="314" t="s">
        <v>19</v>
      </c>
      <c r="E43" s="263">
        <v>120108</v>
      </c>
      <c r="F43" s="296" t="s">
        <v>315</v>
      </c>
      <c r="G43" s="77" t="s">
        <v>151</v>
      </c>
      <c r="H43" s="78">
        <v>1</v>
      </c>
      <c r="I43" s="78" t="s">
        <v>15</v>
      </c>
      <c r="J43" s="78">
        <v>250</v>
      </c>
      <c r="K43" s="78" t="s">
        <v>92</v>
      </c>
      <c r="L43" s="78" t="s">
        <v>12</v>
      </c>
      <c r="M43" s="78" t="s">
        <v>12</v>
      </c>
      <c r="N43" s="78" t="s">
        <v>12</v>
      </c>
      <c r="O43" s="78">
        <v>20</v>
      </c>
      <c r="P43" s="78">
        <v>40</v>
      </c>
      <c r="Q43" s="315" t="s">
        <v>21</v>
      </c>
      <c r="R43" s="315" t="s">
        <v>28</v>
      </c>
      <c r="S43" s="315"/>
      <c r="T43" s="315"/>
      <c r="U43" s="79">
        <f t="shared" si="0"/>
        <v>2614.4</v>
      </c>
      <c r="V43" s="80">
        <f t="shared" si="4"/>
        <v>3189.57</v>
      </c>
      <c r="W43" s="81">
        <f t="shared" si="1"/>
        <v>1975.2</v>
      </c>
      <c r="X43" s="82">
        <f t="shared" si="5"/>
        <v>2409.7399999999998</v>
      </c>
      <c r="Y43" s="79">
        <f t="shared" si="2"/>
        <v>130.72</v>
      </c>
      <c r="Z43" s="452">
        <f t="shared" si="6"/>
        <v>159.47999999999999</v>
      </c>
      <c r="AA43" s="420">
        <v>98.76</v>
      </c>
      <c r="AB43" s="82">
        <f t="shared" si="7"/>
        <v>120.49</v>
      </c>
      <c r="AC43" s="79">
        <v>91.02</v>
      </c>
      <c r="AD43" s="236">
        <f t="shared" si="3"/>
        <v>8.5036255767963143E-2</v>
      </c>
      <c r="AF43" s="402"/>
    </row>
    <row r="44" spans="1:32" ht="15.75" thickBot="1" x14ac:dyDescent="0.3">
      <c r="A44" s="298" t="s">
        <v>252</v>
      </c>
      <c r="B44" s="67" t="s">
        <v>255</v>
      </c>
      <c r="C44" s="67" t="s">
        <v>27</v>
      </c>
      <c r="D44" s="97" t="s">
        <v>19</v>
      </c>
      <c r="E44" s="261">
        <v>134400</v>
      </c>
      <c r="F44" s="296" t="s">
        <v>316</v>
      </c>
      <c r="G44" s="69" t="s">
        <v>251</v>
      </c>
      <c r="H44" s="70">
        <v>1</v>
      </c>
      <c r="I44" s="70" t="s">
        <v>15</v>
      </c>
      <c r="J44" s="70">
        <v>250</v>
      </c>
      <c r="K44" s="70" t="s">
        <v>308</v>
      </c>
      <c r="L44" s="70" t="s">
        <v>12</v>
      </c>
      <c r="M44" s="70" t="s">
        <v>12</v>
      </c>
      <c r="N44" s="70" t="s">
        <v>12</v>
      </c>
      <c r="O44" s="70">
        <v>20</v>
      </c>
      <c r="P44" s="70">
        <v>40</v>
      </c>
      <c r="Q44" s="71" t="s">
        <v>21</v>
      </c>
      <c r="R44" s="71" t="s">
        <v>28</v>
      </c>
      <c r="S44" s="71"/>
      <c r="T44" s="71"/>
      <c r="U44" s="72">
        <f>Y44*O44</f>
        <v>1748.1999999999998</v>
      </c>
      <c r="V44" s="73">
        <f t="shared" si="4"/>
        <v>2132.8000000000002</v>
      </c>
      <c r="W44" s="74">
        <f t="shared" si="1"/>
        <v>1320.8000000000002</v>
      </c>
      <c r="X44" s="75">
        <f t="shared" si="5"/>
        <v>1611.38</v>
      </c>
      <c r="Y44" s="72">
        <f t="shared" si="2"/>
        <v>87.41</v>
      </c>
      <c r="Z44" s="448">
        <f t="shared" si="6"/>
        <v>106.64</v>
      </c>
      <c r="AA44" s="417">
        <v>66.040000000000006</v>
      </c>
      <c r="AB44" s="75">
        <f t="shared" si="7"/>
        <v>80.569999999999993</v>
      </c>
      <c r="AC44" s="72">
        <v>60.87</v>
      </c>
      <c r="AD44" s="233">
        <f t="shared" si="3"/>
        <v>8.493510760637446E-2</v>
      </c>
      <c r="AF44" s="402"/>
    </row>
    <row r="45" spans="1:32" ht="15.75" thickBot="1" x14ac:dyDescent="0.3">
      <c r="A45" s="191" t="s">
        <v>275</v>
      </c>
      <c r="B45" s="65"/>
      <c r="C45" s="65"/>
      <c r="D45" s="408"/>
      <c r="E45" s="8"/>
      <c r="F45" s="9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170"/>
      <c r="V45" s="170"/>
      <c r="W45" s="170"/>
      <c r="X45" s="171"/>
      <c r="Y45" s="169"/>
      <c r="Z45" s="437"/>
      <c r="AA45" s="170"/>
      <c r="AB45" s="171"/>
      <c r="AC45" s="169"/>
      <c r="AD45" s="241"/>
      <c r="AF45" s="402"/>
    </row>
    <row r="46" spans="1:32" ht="15" x14ac:dyDescent="0.25">
      <c r="A46" s="54" t="s">
        <v>276</v>
      </c>
      <c r="B46" s="323" t="s">
        <v>12</v>
      </c>
      <c r="C46" s="55" t="s">
        <v>38</v>
      </c>
      <c r="D46" s="56" t="s">
        <v>11</v>
      </c>
      <c r="E46" s="267">
        <v>560000</v>
      </c>
      <c r="F46" s="268" t="s">
        <v>183</v>
      </c>
      <c r="G46" s="57" t="s">
        <v>12</v>
      </c>
      <c r="H46" s="57" t="s">
        <v>12</v>
      </c>
      <c r="I46" s="58" t="s">
        <v>15</v>
      </c>
      <c r="J46" s="57" t="s">
        <v>12</v>
      </c>
      <c r="K46" s="57" t="s">
        <v>12</v>
      </c>
      <c r="L46" s="57" t="s">
        <v>12</v>
      </c>
      <c r="M46" s="57" t="s">
        <v>12</v>
      </c>
      <c r="N46" s="57" t="s">
        <v>12</v>
      </c>
      <c r="O46" s="58">
        <v>12</v>
      </c>
      <c r="P46" s="58">
        <v>27</v>
      </c>
      <c r="Q46" s="59" t="s">
        <v>16</v>
      </c>
      <c r="R46" s="59"/>
      <c r="S46" s="59"/>
      <c r="T46" s="59" t="s">
        <v>107</v>
      </c>
      <c r="U46" s="83">
        <f t="shared" ref="U46:U63" si="10">Y46*O46</f>
        <v>51188.04</v>
      </c>
      <c r="V46" s="84">
        <f t="shared" ref="V46:V67" si="11">ROUND(U46*1.22,2)</f>
        <v>62449.41</v>
      </c>
      <c r="W46" s="85">
        <f t="shared" ref="W46:W67" si="12">AA46*O46</f>
        <v>38672.520000000004</v>
      </c>
      <c r="X46" s="86">
        <f t="shared" ref="X46:X67" si="13">ROUND(W46*1.22,2)</f>
        <v>47180.47</v>
      </c>
      <c r="Y46" s="83">
        <f t="shared" ref="Y46:Y67" si="14">ROUND(AA46/(1-24.45%),2)</f>
        <v>4265.67</v>
      </c>
      <c r="Z46" s="453">
        <f t="shared" ref="Z46:Z67" si="15">ROUND(Y46*1.22,2)</f>
        <v>5204.12</v>
      </c>
      <c r="AA46" s="421">
        <v>3222.71</v>
      </c>
      <c r="AB46" s="86">
        <f t="shared" ref="AB46:AB67" si="16">ROUND(AA46*1.22,2)</f>
        <v>3931.71</v>
      </c>
      <c r="AC46" s="83">
        <v>2970.24</v>
      </c>
      <c r="AD46" s="238">
        <f t="shared" ref="AD46:AD67" si="17">AA46/AC46-1</f>
        <v>8.499986533074777E-2</v>
      </c>
      <c r="AF46" s="402"/>
    </row>
    <row r="47" spans="1:32" ht="15" x14ac:dyDescent="0.25">
      <c r="A47" s="18" t="s">
        <v>276</v>
      </c>
      <c r="B47" s="320" t="s">
        <v>12</v>
      </c>
      <c r="C47" s="19" t="s">
        <v>38</v>
      </c>
      <c r="D47" s="64" t="s">
        <v>76</v>
      </c>
      <c r="E47" s="269">
        <v>205612</v>
      </c>
      <c r="F47" s="270" t="s">
        <v>184</v>
      </c>
      <c r="G47" s="21" t="s">
        <v>12</v>
      </c>
      <c r="H47" s="21" t="s">
        <v>12</v>
      </c>
      <c r="I47" s="22" t="s">
        <v>15</v>
      </c>
      <c r="J47" s="21" t="s">
        <v>12</v>
      </c>
      <c r="K47" s="21" t="s">
        <v>12</v>
      </c>
      <c r="L47" s="21" t="s">
        <v>12</v>
      </c>
      <c r="M47" s="21" t="s">
        <v>12</v>
      </c>
      <c r="N47" s="21" t="s">
        <v>12</v>
      </c>
      <c r="O47" s="105">
        <v>18</v>
      </c>
      <c r="P47" s="105">
        <v>192</v>
      </c>
      <c r="Q47" s="124" t="s">
        <v>16</v>
      </c>
      <c r="R47" s="124"/>
      <c r="S47" s="124"/>
      <c r="T47" s="124"/>
      <c r="U47" s="87">
        <f t="shared" si="10"/>
        <v>5616.9000000000005</v>
      </c>
      <c r="V47" s="88">
        <f t="shared" si="11"/>
        <v>6852.62</v>
      </c>
      <c r="W47" s="89">
        <f t="shared" si="12"/>
        <v>4243.5</v>
      </c>
      <c r="X47" s="90">
        <f t="shared" si="13"/>
        <v>5177.07</v>
      </c>
      <c r="Y47" s="87">
        <f t="shared" si="14"/>
        <v>312.05</v>
      </c>
      <c r="Z47" s="454">
        <f t="shared" si="15"/>
        <v>380.7</v>
      </c>
      <c r="AA47" s="422">
        <v>235.75</v>
      </c>
      <c r="AB47" s="90">
        <f t="shared" si="16"/>
        <v>287.62</v>
      </c>
      <c r="AC47" s="87">
        <v>217.28</v>
      </c>
      <c r="AD47" s="239">
        <f t="shared" si="17"/>
        <v>8.5005522827687807E-2</v>
      </c>
      <c r="AF47" s="402"/>
    </row>
    <row r="48" spans="1:32" ht="15" x14ac:dyDescent="0.25">
      <c r="A48" s="18" t="s">
        <v>276</v>
      </c>
      <c r="B48" s="320" t="s">
        <v>12</v>
      </c>
      <c r="C48" s="19" t="s">
        <v>38</v>
      </c>
      <c r="D48" s="20" t="s">
        <v>76</v>
      </c>
      <c r="E48" s="269">
        <v>205613</v>
      </c>
      <c r="F48" s="270" t="s">
        <v>185</v>
      </c>
      <c r="G48" s="21" t="s">
        <v>12</v>
      </c>
      <c r="H48" s="21" t="s">
        <v>12</v>
      </c>
      <c r="I48" s="22" t="s">
        <v>17</v>
      </c>
      <c r="J48" s="21" t="s">
        <v>12</v>
      </c>
      <c r="K48" s="21" t="s">
        <v>12</v>
      </c>
      <c r="L48" s="21" t="s">
        <v>12</v>
      </c>
      <c r="M48" s="21" t="s">
        <v>12</v>
      </c>
      <c r="N48" s="21" t="s">
        <v>12</v>
      </c>
      <c r="O48" s="105">
        <v>18</v>
      </c>
      <c r="P48" s="105">
        <v>192</v>
      </c>
      <c r="Q48" s="124" t="s">
        <v>16</v>
      </c>
      <c r="R48" s="124"/>
      <c r="S48" s="124"/>
      <c r="T48" s="124"/>
      <c r="U48" s="87">
        <f t="shared" si="10"/>
        <v>5616.9000000000005</v>
      </c>
      <c r="V48" s="88">
        <f t="shared" si="11"/>
        <v>6852.62</v>
      </c>
      <c r="W48" s="89">
        <f t="shared" si="12"/>
        <v>4243.5</v>
      </c>
      <c r="X48" s="90">
        <f t="shared" si="13"/>
        <v>5177.07</v>
      </c>
      <c r="Y48" s="87">
        <f t="shared" si="14"/>
        <v>312.05</v>
      </c>
      <c r="Z48" s="454">
        <f t="shared" si="15"/>
        <v>380.7</v>
      </c>
      <c r="AA48" s="422">
        <v>235.75</v>
      </c>
      <c r="AB48" s="90">
        <f t="shared" si="16"/>
        <v>287.62</v>
      </c>
      <c r="AC48" s="87">
        <v>217.28</v>
      </c>
      <c r="AD48" s="239">
        <f t="shared" si="17"/>
        <v>8.5005522827687807E-2</v>
      </c>
      <c r="AF48" s="402"/>
    </row>
    <row r="49" spans="1:32" ht="22.5" x14ac:dyDescent="0.25">
      <c r="A49" s="28" t="s">
        <v>342</v>
      </c>
      <c r="B49" s="321" t="s">
        <v>263</v>
      </c>
      <c r="C49" s="178" t="s">
        <v>39</v>
      </c>
      <c r="D49" s="119" t="s">
        <v>19</v>
      </c>
      <c r="E49" s="178">
        <v>420511</v>
      </c>
      <c r="F49" s="292" t="s">
        <v>338</v>
      </c>
      <c r="G49" s="31" t="s">
        <v>150</v>
      </c>
      <c r="H49" s="31" t="s">
        <v>12</v>
      </c>
      <c r="I49" s="31" t="s">
        <v>40</v>
      </c>
      <c r="J49" s="31" t="s">
        <v>12</v>
      </c>
      <c r="K49" s="31" t="s">
        <v>12</v>
      </c>
      <c r="L49" s="31" t="s">
        <v>12</v>
      </c>
      <c r="M49" s="31" t="s">
        <v>12</v>
      </c>
      <c r="N49" s="31" t="s">
        <v>41</v>
      </c>
      <c r="O49" s="48">
        <v>6</v>
      </c>
      <c r="P49" s="48">
        <v>80</v>
      </c>
      <c r="Q49" s="49" t="s">
        <v>21</v>
      </c>
      <c r="R49" s="212" t="s">
        <v>12</v>
      </c>
      <c r="S49" s="112" t="s">
        <v>142</v>
      </c>
      <c r="T49" s="112"/>
      <c r="U49" s="50">
        <f t="shared" si="10"/>
        <v>3634.56</v>
      </c>
      <c r="V49" s="51">
        <f t="shared" si="11"/>
        <v>4434.16</v>
      </c>
      <c r="W49" s="52">
        <f t="shared" si="12"/>
        <v>2745.8999999999996</v>
      </c>
      <c r="X49" s="53">
        <f t="shared" si="13"/>
        <v>3350</v>
      </c>
      <c r="Y49" s="50">
        <f t="shared" si="14"/>
        <v>605.76</v>
      </c>
      <c r="Z49" s="449">
        <f t="shared" si="15"/>
        <v>739.03</v>
      </c>
      <c r="AA49" s="418">
        <v>457.65</v>
      </c>
      <c r="AB49" s="53">
        <f t="shared" si="16"/>
        <v>558.33000000000004</v>
      </c>
      <c r="AC49" s="50">
        <v>421.8</v>
      </c>
      <c r="AD49" s="234">
        <f t="shared" si="17"/>
        <v>8.4992887624466551E-2</v>
      </c>
      <c r="AF49" s="402"/>
    </row>
    <row r="50" spans="1:32" ht="22.5" x14ac:dyDescent="0.25">
      <c r="A50" s="28" t="s">
        <v>277</v>
      </c>
      <c r="B50" s="321" t="s">
        <v>263</v>
      </c>
      <c r="C50" s="29" t="s">
        <v>39</v>
      </c>
      <c r="D50" s="30" t="s">
        <v>19</v>
      </c>
      <c r="E50" s="178">
        <v>420820</v>
      </c>
      <c r="F50" s="292" t="s">
        <v>143</v>
      </c>
      <c r="G50" s="31" t="s">
        <v>150</v>
      </c>
      <c r="H50" s="31" t="s">
        <v>12</v>
      </c>
      <c r="I50" s="31" t="s">
        <v>43</v>
      </c>
      <c r="J50" s="31" t="s">
        <v>12</v>
      </c>
      <c r="K50" s="31" t="s">
        <v>12</v>
      </c>
      <c r="L50" s="31" t="s">
        <v>12</v>
      </c>
      <c r="M50" s="31" t="s">
        <v>12</v>
      </c>
      <c r="N50" s="31" t="s">
        <v>41</v>
      </c>
      <c r="O50" s="48">
        <v>6</v>
      </c>
      <c r="P50" s="48">
        <v>80</v>
      </c>
      <c r="Q50" s="49" t="s">
        <v>21</v>
      </c>
      <c r="R50" s="212" t="s">
        <v>12</v>
      </c>
      <c r="S50" s="112" t="s">
        <v>142</v>
      </c>
      <c r="T50" s="112"/>
      <c r="U50" s="50">
        <f t="shared" si="10"/>
        <v>3806.7000000000003</v>
      </c>
      <c r="V50" s="51">
        <f t="shared" si="11"/>
        <v>4644.17</v>
      </c>
      <c r="W50" s="52">
        <f t="shared" si="12"/>
        <v>2875.98</v>
      </c>
      <c r="X50" s="53">
        <f t="shared" si="13"/>
        <v>3508.7</v>
      </c>
      <c r="Y50" s="50">
        <f t="shared" si="14"/>
        <v>634.45000000000005</v>
      </c>
      <c r="Z50" s="449">
        <f t="shared" si="15"/>
        <v>774.03</v>
      </c>
      <c r="AA50" s="418">
        <v>479.33</v>
      </c>
      <c r="AB50" s="53">
        <f t="shared" si="16"/>
        <v>584.78</v>
      </c>
      <c r="AC50" s="50">
        <v>441.78</v>
      </c>
      <c r="AD50" s="234">
        <f t="shared" si="17"/>
        <v>8.4997057358866535E-2</v>
      </c>
      <c r="AF50" s="402"/>
    </row>
    <row r="51" spans="1:32" ht="23.25" thickBot="1" x14ac:dyDescent="0.3">
      <c r="A51" s="18" t="s">
        <v>276</v>
      </c>
      <c r="B51" s="320" t="s">
        <v>12</v>
      </c>
      <c r="C51" s="19" t="s">
        <v>39</v>
      </c>
      <c r="D51" s="20" t="s">
        <v>19</v>
      </c>
      <c r="E51" s="271">
        <v>420601</v>
      </c>
      <c r="F51" s="270" t="s">
        <v>186</v>
      </c>
      <c r="G51" s="21" t="s">
        <v>152</v>
      </c>
      <c r="H51" s="21" t="s">
        <v>12</v>
      </c>
      <c r="I51" s="21" t="s">
        <v>44</v>
      </c>
      <c r="J51" s="21" t="s">
        <v>12</v>
      </c>
      <c r="K51" s="21" t="s">
        <v>12</v>
      </c>
      <c r="L51" s="21" t="s">
        <v>12</v>
      </c>
      <c r="M51" s="21" t="s">
        <v>12</v>
      </c>
      <c r="N51" s="21" t="s">
        <v>41</v>
      </c>
      <c r="O51" s="106">
        <v>6</v>
      </c>
      <c r="P51" s="106">
        <v>80</v>
      </c>
      <c r="Q51" s="108" t="s">
        <v>42</v>
      </c>
      <c r="R51" s="108"/>
      <c r="S51" s="108" t="s">
        <v>142</v>
      </c>
      <c r="T51" s="108"/>
      <c r="U51" s="109">
        <f t="shared" si="10"/>
        <v>5346.54</v>
      </c>
      <c r="V51" s="110">
        <f t="shared" si="11"/>
        <v>6522.78</v>
      </c>
      <c r="W51" s="113">
        <f t="shared" si="12"/>
        <v>4039.32</v>
      </c>
      <c r="X51" s="111">
        <f t="shared" si="13"/>
        <v>4927.97</v>
      </c>
      <c r="Y51" s="109">
        <f t="shared" si="14"/>
        <v>891.09</v>
      </c>
      <c r="Z51" s="455">
        <f t="shared" si="15"/>
        <v>1087.1300000000001</v>
      </c>
      <c r="AA51" s="265">
        <v>673.22</v>
      </c>
      <c r="AB51" s="111">
        <f t="shared" si="16"/>
        <v>821.33</v>
      </c>
      <c r="AC51" s="109">
        <v>620.48</v>
      </c>
      <c r="AD51" s="228">
        <f t="shared" si="17"/>
        <v>8.4998710675606048E-2</v>
      </c>
      <c r="AF51" s="402"/>
    </row>
    <row r="52" spans="1:32" ht="15" x14ac:dyDescent="0.25">
      <c r="A52" s="54" t="s">
        <v>278</v>
      </c>
      <c r="B52" s="323" t="s">
        <v>12</v>
      </c>
      <c r="C52" s="55" t="s">
        <v>45</v>
      </c>
      <c r="D52" s="56" t="s">
        <v>11</v>
      </c>
      <c r="E52" s="267">
        <v>561000</v>
      </c>
      <c r="F52" s="268" t="s">
        <v>187</v>
      </c>
      <c r="G52" s="57" t="s">
        <v>12</v>
      </c>
      <c r="H52" s="57" t="s">
        <v>12</v>
      </c>
      <c r="I52" s="58" t="s">
        <v>15</v>
      </c>
      <c r="J52" s="57" t="s">
        <v>12</v>
      </c>
      <c r="K52" s="57" t="s">
        <v>12</v>
      </c>
      <c r="L52" s="57" t="s">
        <v>12</v>
      </c>
      <c r="M52" s="57" t="s">
        <v>12</v>
      </c>
      <c r="N52" s="57" t="s">
        <v>12</v>
      </c>
      <c r="O52" s="58">
        <v>12</v>
      </c>
      <c r="P52" s="58">
        <v>36</v>
      </c>
      <c r="Q52" s="59" t="s">
        <v>16</v>
      </c>
      <c r="R52" s="59"/>
      <c r="S52" s="59"/>
      <c r="T52" s="59" t="s">
        <v>107</v>
      </c>
      <c r="U52" s="83">
        <f t="shared" si="10"/>
        <v>45281.64</v>
      </c>
      <c r="V52" s="84">
        <f t="shared" si="11"/>
        <v>55243.6</v>
      </c>
      <c r="W52" s="85">
        <f t="shared" si="12"/>
        <v>34210.32</v>
      </c>
      <c r="X52" s="86">
        <f t="shared" si="13"/>
        <v>41736.589999999997</v>
      </c>
      <c r="Y52" s="83">
        <f t="shared" si="14"/>
        <v>3773.47</v>
      </c>
      <c r="Z52" s="453">
        <f t="shared" si="15"/>
        <v>4603.63</v>
      </c>
      <c r="AA52" s="421">
        <v>2850.86</v>
      </c>
      <c r="AB52" s="86">
        <f t="shared" si="16"/>
        <v>3478.05</v>
      </c>
      <c r="AC52" s="83">
        <v>2627.52</v>
      </c>
      <c r="AD52" s="238">
        <f t="shared" si="17"/>
        <v>8.500030446961393E-2</v>
      </c>
      <c r="AF52" s="402"/>
    </row>
    <row r="53" spans="1:32" ht="22.5" x14ac:dyDescent="0.25">
      <c r="A53" s="28" t="s">
        <v>279</v>
      </c>
      <c r="B53" s="321" t="s">
        <v>264</v>
      </c>
      <c r="C53" s="29" t="s">
        <v>45</v>
      </c>
      <c r="D53" s="119" t="s">
        <v>19</v>
      </c>
      <c r="E53" s="178">
        <v>420512</v>
      </c>
      <c r="F53" s="292" t="s">
        <v>144</v>
      </c>
      <c r="G53" s="31" t="s">
        <v>150</v>
      </c>
      <c r="H53" s="31" t="s">
        <v>12</v>
      </c>
      <c r="I53" s="31" t="s">
        <v>40</v>
      </c>
      <c r="J53" s="31" t="s">
        <v>12</v>
      </c>
      <c r="K53" s="31" t="s">
        <v>12</v>
      </c>
      <c r="L53" s="31" t="s">
        <v>12</v>
      </c>
      <c r="M53" s="31" t="s">
        <v>12</v>
      </c>
      <c r="N53" s="31" t="s">
        <v>46</v>
      </c>
      <c r="O53" s="48">
        <v>8</v>
      </c>
      <c r="P53" s="48">
        <v>96</v>
      </c>
      <c r="Q53" s="49" t="s">
        <v>21</v>
      </c>
      <c r="R53" s="212" t="s">
        <v>12</v>
      </c>
      <c r="S53" s="112" t="s">
        <v>142</v>
      </c>
      <c r="T53" s="112"/>
      <c r="U53" s="50">
        <f t="shared" si="10"/>
        <v>3647.28</v>
      </c>
      <c r="V53" s="51">
        <f t="shared" si="11"/>
        <v>4449.68</v>
      </c>
      <c r="W53" s="52">
        <f t="shared" si="12"/>
        <v>2755.52</v>
      </c>
      <c r="X53" s="53">
        <f t="shared" si="13"/>
        <v>3361.73</v>
      </c>
      <c r="Y53" s="50">
        <f t="shared" si="14"/>
        <v>455.91</v>
      </c>
      <c r="Z53" s="449">
        <f t="shared" si="15"/>
        <v>556.21</v>
      </c>
      <c r="AA53" s="418">
        <v>344.44</v>
      </c>
      <c r="AB53" s="53">
        <f t="shared" si="16"/>
        <v>420.22</v>
      </c>
      <c r="AC53" s="50">
        <v>317.45999999999998</v>
      </c>
      <c r="AD53" s="234">
        <f t="shared" si="17"/>
        <v>8.4987084987085071E-2</v>
      </c>
      <c r="AF53" s="402"/>
    </row>
    <row r="54" spans="1:32" ht="22.5" x14ac:dyDescent="0.25">
      <c r="A54" s="18" t="s">
        <v>278</v>
      </c>
      <c r="B54" s="320" t="s">
        <v>12</v>
      </c>
      <c r="C54" s="19" t="s">
        <v>45</v>
      </c>
      <c r="D54" s="20" t="s">
        <v>19</v>
      </c>
      <c r="E54" s="271">
        <v>420602</v>
      </c>
      <c r="F54" s="270" t="s">
        <v>188</v>
      </c>
      <c r="G54" s="21" t="s">
        <v>152</v>
      </c>
      <c r="H54" s="21" t="s">
        <v>12</v>
      </c>
      <c r="I54" s="21" t="s">
        <v>44</v>
      </c>
      <c r="J54" s="21" t="s">
        <v>12</v>
      </c>
      <c r="K54" s="21" t="s">
        <v>12</v>
      </c>
      <c r="L54" s="21" t="s">
        <v>12</v>
      </c>
      <c r="M54" s="21" t="s">
        <v>12</v>
      </c>
      <c r="N54" s="21" t="s">
        <v>46</v>
      </c>
      <c r="O54" s="106">
        <v>8</v>
      </c>
      <c r="P54" s="106">
        <v>96</v>
      </c>
      <c r="Q54" s="108" t="s">
        <v>42</v>
      </c>
      <c r="R54" s="108"/>
      <c r="S54" s="108" t="s">
        <v>142</v>
      </c>
      <c r="T54" s="108"/>
      <c r="U54" s="109">
        <f t="shared" si="10"/>
        <v>5352.96</v>
      </c>
      <c r="V54" s="110">
        <f t="shared" si="11"/>
        <v>6530.61</v>
      </c>
      <c r="W54" s="113">
        <f t="shared" si="12"/>
        <v>4044.16</v>
      </c>
      <c r="X54" s="111">
        <f t="shared" si="13"/>
        <v>4933.88</v>
      </c>
      <c r="Y54" s="109">
        <f t="shared" si="14"/>
        <v>669.12</v>
      </c>
      <c r="Z54" s="455">
        <f t="shared" si="15"/>
        <v>816.33</v>
      </c>
      <c r="AA54" s="265">
        <v>505.52</v>
      </c>
      <c r="AB54" s="111">
        <f t="shared" si="16"/>
        <v>616.73</v>
      </c>
      <c r="AC54" s="109">
        <v>465.92</v>
      </c>
      <c r="AD54" s="228">
        <f t="shared" si="17"/>
        <v>8.4993131868131844E-2</v>
      </c>
      <c r="AF54" s="402"/>
    </row>
    <row r="55" spans="1:32" ht="23.25" thickBot="1" x14ac:dyDescent="0.3">
      <c r="A55" s="28" t="s">
        <v>279</v>
      </c>
      <c r="B55" s="321" t="s">
        <v>264</v>
      </c>
      <c r="C55" s="29" t="s">
        <v>45</v>
      </c>
      <c r="D55" s="119" t="s">
        <v>19</v>
      </c>
      <c r="E55" s="178">
        <v>422500</v>
      </c>
      <c r="F55" s="293" t="s">
        <v>145</v>
      </c>
      <c r="G55" s="31" t="s">
        <v>150</v>
      </c>
      <c r="H55" s="31" t="s">
        <v>12</v>
      </c>
      <c r="I55" s="31" t="s">
        <v>15</v>
      </c>
      <c r="J55" s="31" t="s">
        <v>12</v>
      </c>
      <c r="K55" s="31" t="s">
        <v>12</v>
      </c>
      <c r="L55" s="31" t="s">
        <v>12</v>
      </c>
      <c r="M55" s="31" t="s">
        <v>12</v>
      </c>
      <c r="N55" s="31" t="s">
        <v>46</v>
      </c>
      <c r="O55" s="48">
        <v>8</v>
      </c>
      <c r="P55" s="48">
        <v>96</v>
      </c>
      <c r="Q55" s="49" t="s">
        <v>21</v>
      </c>
      <c r="R55" s="212" t="s">
        <v>12</v>
      </c>
      <c r="S55" s="96" t="s">
        <v>142</v>
      </c>
      <c r="T55" s="112"/>
      <c r="U55" s="50">
        <f t="shared" si="10"/>
        <v>4948.16</v>
      </c>
      <c r="V55" s="51">
        <f t="shared" si="11"/>
        <v>6036.76</v>
      </c>
      <c r="W55" s="52">
        <f t="shared" si="12"/>
        <v>3738.32</v>
      </c>
      <c r="X55" s="53">
        <f t="shared" si="13"/>
        <v>4560.75</v>
      </c>
      <c r="Y55" s="50">
        <f t="shared" si="14"/>
        <v>618.52</v>
      </c>
      <c r="Z55" s="449">
        <f t="shared" si="15"/>
        <v>754.59</v>
      </c>
      <c r="AA55" s="418">
        <v>467.29</v>
      </c>
      <c r="AB55" s="53">
        <f t="shared" si="16"/>
        <v>570.09</v>
      </c>
      <c r="AC55" s="50">
        <v>430.68</v>
      </c>
      <c r="AD55" s="236">
        <f t="shared" si="17"/>
        <v>8.5005108200984614E-2</v>
      </c>
      <c r="AF55" s="402"/>
    </row>
    <row r="56" spans="1:32" ht="15" x14ac:dyDescent="0.25">
      <c r="A56" s="54" t="s">
        <v>280</v>
      </c>
      <c r="B56" s="323" t="s">
        <v>12</v>
      </c>
      <c r="C56" s="55" t="s">
        <v>49</v>
      </c>
      <c r="D56" s="56" t="s">
        <v>11</v>
      </c>
      <c r="E56" s="267">
        <v>561500</v>
      </c>
      <c r="F56" s="281" t="s">
        <v>189</v>
      </c>
      <c r="G56" s="57" t="s">
        <v>12</v>
      </c>
      <c r="H56" s="57" t="s">
        <v>12</v>
      </c>
      <c r="I56" s="58" t="s">
        <v>15</v>
      </c>
      <c r="J56" s="57" t="s">
        <v>12</v>
      </c>
      <c r="K56" s="57" t="s">
        <v>12</v>
      </c>
      <c r="L56" s="57" t="s">
        <v>12</v>
      </c>
      <c r="M56" s="57" t="s">
        <v>12</v>
      </c>
      <c r="N56" s="57" t="s">
        <v>12</v>
      </c>
      <c r="O56" s="58">
        <v>12</v>
      </c>
      <c r="P56" s="58">
        <v>27</v>
      </c>
      <c r="Q56" s="59" t="s">
        <v>16</v>
      </c>
      <c r="R56" s="59"/>
      <c r="S56" s="59"/>
      <c r="T56" s="59" t="s">
        <v>107</v>
      </c>
      <c r="U56" s="83">
        <f t="shared" si="10"/>
        <v>66544.319999999992</v>
      </c>
      <c r="V56" s="84">
        <f t="shared" si="11"/>
        <v>81184.070000000007</v>
      </c>
      <c r="W56" s="85">
        <f t="shared" si="12"/>
        <v>50274.240000000005</v>
      </c>
      <c r="X56" s="86">
        <f t="shared" si="13"/>
        <v>61334.57</v>
      </c>
      <c r="Y56" s="83">
        <f t="shared" si="14"/>
        <v>5545.36</v>
      </c>
      <c r="Z56" s="453">
        <f t="shared" si="15"/>
        <v>6765.34</v>
      </c>
      <c r="AA56" s="421">
        <v>4189.5200000000004</v>
      </c>
      <c r="AB56" s="86">
        <f t="shared" si="16"/>
        <v>5111.21</v>
      </c>
      <c r="AC56" s="83">
        <v>3861.31</v>
      </c>
      <c r="AD56" s="238">
        <f t="shared" si="17"/>
        <v>8.4999650377721725E-2</v>
      </c>
      <c r="AF56" s="402"/>
    </row>
    <row r="57" spans="1:32" ht="15" x14ac:dyDescent="0.25">
      <c r="A57" s="18" t="s">
        <v>280</v>
      </c>
      <c r="B57" s="320" t="s">
        <v>12</v>
      </c>
      <c r="C57" s="19" t="s">
        <v>49</v>
      </c>
      <c r="D57" s="20" t="s">
        <v>11</v>
      </c>
      <c r="E57" s="269">
        <v>561600</v>
      </c>
      <c r="F57" s="270" t="s">
        <v>190</v>
      </c>
      <c r="G57" s="21" t="s">
        <v>12</v>
      </c>
      <c r="H57" s="21" t="s">
        <v>12</v>
      </c>
      <c r="I57" s="22" t="s">
        <v>15</v>
      </c>
      <c r="J57" s="21" t="s">
        <v>12</v>
      </c>
      <c r="K57" s="21" t="s">
        <v>12</v>
      </c>
      <c r="L57" s="21" t="s">
        <v>12</v>
      </c>
      <c r="M57" s="21" t="s">
        <v>12</v>
      </c>
      <c r="N57" s="21" t="s">
        <v>12</v>
      </c>
      <c r="O57" s="22">
        <v>6</v>
      </c>
      <c r="P57" s="22">
        <v>30</v>
      </c>
      <c r="Q57" s="23" t="s">
        <v>18</v>
      </c>
      <c r="R57" s="23"/>
      <c r="S57" s="23"/>
      <c r="T57" s="23" t="s">
        <v>107</v>
      </c>
      <c r="U57" s="87">
        <f t="shared" si="10"/>
        <v>154934.40000000002</v>
      </c>
      <c r="V57" s="88">
        <f t="shared" si="11"/>
        <v>189019.97</v>
      </c>
      <c r="W57" s="89">
        <f t="shared" si="12"/>
        <v>117052.92</v>
      </c>
      <c r="X57" s="90">
        <f t="shared" si="13"/>
        <v>142804.56</v>
      </c>
      <c r="Y57" s="87">
        <f t="shared" si="14"/>
        <v>25822.400000000001</v>
      </c>
      <c r="Z57" s="454">
        <f t="shared" si="15"/>
        <v>31503.33</v>
      </c>
      <c r="AA57" s="422">
        <v>19508.82</v>
      </c>
      <c r="AB57" s="90">
        <f t="shared" si="16"/>
        <v>23800.76</v>
      </c>
      <c r="AC57" s="87">
        <v>17980.48</v>
      </c>
      <c r="AD57" s="239">
        <f t="shared" si="17"/>
        <v>8.4999955507305769E-2</v>
      </c>
      <c r="AF57" s="402"/>
    </row>
    <row r="58" spans="1:32" ht="15" x14ac:dyDescent="0.25">
      <c r="A58" s="18" t="s">
        <v>280</v>
      </c>
      <c r="B58" s="320" t="s">
        <v>12</v>
      </c>
      <c r="C58" s="19" t="s">
        <v>49</v>
      </c>
      <c r="D58" s="20" t="s">
        <v>11</v>
      </c>
      <c r="E58" s="269">
        <v>561608</v>
      </c>
      <c r="F58" s="270" t="s">
        <v>191</v>
      </c>
      <c r="G58" s="21" t="s">
        <v>12</v>
      </c>
      <c r="H58" s="21" t="s">
        <v>12</v>
      </c>
      <c r="I58" s="22" t="s">
        <v>17</v>
      </c>
      <c r="J58" s="21" t="s">
        <v>12</v>
      </c>
      <c r="K58" s="21" t="s">
        <v>12</v>
      </c>
      <c r="L58" s="21" t="s">
        <v>12</v>
      </c>
      <c r="M58" s="21" t="s">
        <v>12</v>
      </c>
      <c r="N58" s="21" t="s">
        <v>12</v>
      </c>
      <c r="O58" s="22">
        <v>6</v>
      </c>
      <c r="P58" s="22">
        <v>30</v>
      </c>
      <c r="Q58" s="23" t="s">
        <v>18</v>
      </c>
      <c r="R58" s="23"/>
      <c r="S58" s="23"/>
      <c r="T58" s="23" t="s">
        <v>107</v>
      </c>
      <c r="U58" s="87">
        <f t="shared" si="10"/>
        <v>154934.40000000002</v>
      </c>
      <c r="V58" s="88">
        <f t="shared" si="11"/>
        <v>189019.97</v>
      </c>
      <c r="W58" s="89">
        <f t="shared" si="12"/>
        <v>117052.92</v>
      </c>
      <c r="X58" s="90">
        <f t="shared" si="13"/>
        <v>142804.56</v>
      </c>
      <c r="Y58" s="87">
        <f t="shared" si="14"/>
        <v>25822.400000000001</v>
      </c>
      <c r="Z58" s="454">
        <f t="shared" si="15"/>
        <v>31503.33</v>
      </c>
      <c r="AA58" s="422">
        <v>19508.82</v>
      </c>
      <c r="AB58" s="90">
        <f t="shared" si="16"/>
        <v>23800.76</v>
      </c>
      <c r="AC58" s="87">
        <v>17980.48</v>
      </c>
      <c r="AD58" s="239">
        <f t="shared" si="17"/>
        <v>8.4999955507305769E-2</v>
      </c>
      <c r="AF58" s="402"/>
    </row>
    <row r="59" spans="1:32" ht="15" x14ac:dyDescent="0.25">
      <c r="A59" s="18" t="s">
        <v>281</v>
      </c>
      <c r="B59" s="320" t="s">
        <v>265</v>
      </c>
      <c r="C59" s="320" t="s">
        <v>12</v>
      </c>
      <c r="D59" s="20" t="s">
        <v>11</v>
      </c>
      <c r="E59" s="271">
        <v>954100</v>
      </c>
      <c r="F59" s="270" t="s">
        <v>361</v>
      </c>
      <c r="G59" s="21" t="s">
        <v>12</v>
      </c>
      <c r="H59" s="21" t="s">
        <v>12</v>
      </c>
      <c r="I59" s="21" t="s">
        <v>15</v>
      </c>
      <c r="J59" s="21" t="s">
        <v>12</v>
      </c>
      <c r="K59" s="21" t="s">
        <v>12</v>
      </c>
      <c r="L59" s="21" t="s">
        <v>12</v>
      </c>
      <c r="M59" s="21" t="s">
        <v>12</v>
      </c>
      <c r="N59" s="21" t="s">
        <v>12</v>
      </c>
      <c r="O59" s="106">
        <v>12</v>
      </c>
      <c r="P59" s="106">
        <v>24</v>
      </c>
      <c r="Q59" s="23" t="s">
        <v>18</v>
      </c>
      <c r="R59" s="108"/>
      <c r="S59" s="107"/>
      <c r="T59" s="23" t="s">
        <v>107</v>
      </c>
      <c r="U59" s="109">
        <f>Y59*O59</f>
        <v>85233.24</v>
      </c>
      <c r="V59" s="110">
        <f t="shared" si="11"/>
        <v>103984.55</v>
      </c>
      <c r="W59" s="113">
        <f t="shared" si="12"/>
        <v>64393.680000000008</v>
      </c>
      <c r="X59" s="111">
        <f t="shared" si="13"/>
        <v>78560.289999999994</v>
      </c>
      <c r="Y59" s="109">
        <f t="shared" si="14"/>
        <v>7102.77</v>
      </c>
      <c r="Z59" s="455">
        <f t="shared" si="15"/>
        <v>8665.3799999999992</v>
      </c>
      <c r="AA59" s="265">
        <v>5366.14</v>
      </c>
      <c r="AB59" s="111">
        <f t="shared" si="16"/>
        <v>6546.69</v>
      </c>
      <c r="AC59" s="109">
        <v>4945.75</v>
      </c>
      <c r="AD59" s="228">
        <f t="shared" si="17"/>
        <v>8.5000252742253535E-2</v>
      </c>
      <c r="AF59" s="402"/>
    </row>
    <row r="60" spans="1:32" ht="15" x14ac:dyDescent="0.25">
      <c r="A60" s="18" t="s">
        <v>281</v>
      </c>
      <c r="B60" s="320" t="s">
        <v>265</v>
      </c>
      <c r="C60" s="320" t="s">
        <v>12</v>
      </c>
      <c r="D60" s="20" t="s">
        <v>11</v>
      </c>
      <c r="E60" s="271">
        <v>954108</v>
      </c>
      <c r="F60" s="270" t="s">
        <v>362</v>
      </c>
      <c r="G60" s="21" t="s">
        <v>12</v>
      </c>
      <c r="H60" s="21" t="s">
        <v>12</v>
      </c>
      <c r="I60" s="21" t="s">
        <v>17</v>
      </c>
      <c r="J60" s="21" t="s">
        <v>12</v>
      </c>
      <c r="K60" s="21" t="s">
        <v>12</v>
      </c>
      <c r="L60" s="21" t="s">
        <v>12</v>
      </c>
      <c r="M60" s="21" t="s">
        <v>12</v>
      </c>
      <c r="N60" s="21" t="s">
        <v>12</v>
      </c>
      <c r="O60" s="106">
        <v>12</v>
      </c>
      <c r="P60" s="106">
        <v>24</v>
      </c>
      <c r="Q60" s="23" t="s">
        <v>18</v>
      </c>
      <c r="R60" s="108"/>
      <c r="S60" s="107"/>
      <c r="T60" s="23" t="s">
        <v>107</v>
      </c>
      <c r="U60" s="109">
        <f t="shared" si="10"/>
        <v>85233.24</v>
      </c>
      <c r="V60" s="110">
        <f t="shared" si="11"/>
        <v>103984.55</v>
      </c>
      <c r="W60" s="113">
        <f t="shared" si="12"/>
        <v>64393.680000000008</v>
      </c>
      <c r="X60" s="111">
        <f t="shared" si="13"/>
        <v>78560.289999999994</v>
      </c>
      <c r="Y60" s="109">
        <f t="shared" si="14"/>
        <v>7102.77</v>
      </c>
      <c r="Z60" s="455">
        <f t="shared" si="15"/>
        <v>8665.3799999999992</v>
      </c>
      <c r="AA60" s="265">
        <v>5366.14</v>
      </c>
      <c r="AB60" s="111">
        <f t="shared" si="16"/>
        <v>6546.69</v>
      </c>
      <c r="AC60" s="109">
        <v>4945.75</v>
      </c>
      <c r="AD60" s="228">
        <f t="shared" si="17"/>
        <v>8.5000252742253535E-2</v>
      </c>
      <c r="AF60" s="402"/>
    </row>
    <row r="61" spans="1:32" ht="15" x14ac:dyDescent="0.25">
      <c r="A61" s="18" t="s">
        <v>280</v>
      </c>
      <c r="B61" s="320" t="s">
        <v>12</v>
      </c>
      <c r="C61" s="19" t="s">
        <v>49</v>
      </c>
      <c r="D61" s="64" t="s">
        <v>76</v>
      </c>
      <c r="E61" s="269">
        <v>205605</v>
      </c>
      <c r="F61" s="270" t="s">
        <v>192</v>
      </c>
      <c r="G61" s="21" t="s">
        <v>12</v>
      </c>
      <c r="H61" s="21" t="s">
        <v>12</v>
      </c>
      <c r="I61" s="22" t="s">
        <v>15</v>
      </c>
      <c r="J61" s="21" t="s">
        <v>12</v>
      </c>
      <c r="K61" s="21" t="s">
        <v>12</v>
      </c>
      <c r="L61" s="21" t="s">
        <v>12</v>
      </c>
      <c r="M61" s="21" t="s">
        <v>12</v>
      </c>
      <c r="N61" s="21" t="s">
        <v>12</v>
      </c>
      <c r="O61" s="105">
        <v>10</v>
      </c>
      <c r="P61" s="105">
        <v>180</v>
      </c>
      <c r="Q61" s="124" t="s">
        <v>16</v>
      </c>
      <c r="R61" s="124"/>
      <c r="S61" s="124"/>
      <c r="T61" s="124"/>
      <c r="U61" s="87">
        <f t="shared" si="10"/>
        <v>5501</v>
      </c>
      <c r="V61" s="88">
        <f t="shared" si="11"/>
        <v>6711.22</v>
      </c>
      <c r="W61" s="89">
        <f t="shared" si="12"/>
        <v>4156</v>
      </c>
      <c r="X61" s="90">
        <f t="shared" si="13"/>
        <v>5070.32</v>
      </c>
      <c r="Y61" s="87">
        <f t="shared" si="14"/>
        <v>550.1</v>
      </c>
      <c r="Z61" s="454">
        <f t="shared" si="15"/>
        <v>671.12</v>
      </c>
      <c r="AA61" s="422">
        <v>415.6</v>
      </c>
      <c r="AB61" s="90">
        <f t="shared" si="16"/>
        <v>507.03</v>
      </c>
      <c r="AC61" s="87">
        <v>383.04</v>
      </c>
      <c r="AD61" s="239">
        <f t="shared" si="17"/>
        <v>8.5004177109440304E-2</v>
      </c>
      <c r="AF61" s="402"/>
    </row>
    <row r="62" spans="1:32" ht="15" x14ac:dyDescent="0.25">
      <c r="A62" s="18" t="s">
        <v>280</v>
      </c>
      <c r="B62" s="320" t="s">
        <v>12</v>
      </c>
      <c r="C62" s="19" t="s">
        <v>49</v>
      </c>
      <c r="D62" s="20" t="s">
        <v>76</v>
      </c>
      <c r="E62" s="269">
        <v>205606</v>
      </c>
      <c r="F62" s="270" t="s">
        <v>193</v>
      </c>
      <c r="G62" s="21" t="s">
        <v>12</v>
      </c>
      <c r="H62" s="21" t="s">
        <v>12</v>
      </c>
      <c r="I62" s="22" t="s">
        <v>17</v>
      </c>
      <c r="J62" s="21" t="s">
        <v>12</v>
      </c>
      <c r="K62" s="21" t="s">
        <v>12</v>
      </c>
      <c r="L62" s="21" t="s">
        <v>12</v>
      </c>
      <c r="M62" s="21" t="s">
        <v>12</v>
      </c>
      <c r="N62" s="21" t="s">
        <v>12</v>
      </c>
      <c r="O62" s="22">
        <v>10</v>
      </c>
      <c r="P62" s="22">
        <v>180</v>
      </c>
      <c r="Q62" s="23" t="s">
        <v>16</v>
      </c>
      <c r="R62" s="23"/>
      <c r="S62" s="23"/>
      <c r="T62" s="23"/>
      <c r="U62" s="87">
        <f t="shared" si="10"/>
        <v>5501</v>
      </c>
      <c r="V62" s="88">
        <f t="shared" si="11"/>
        <v>6711.22</v>
      </c>
      <c r="W62" s="89">
        <f t="shared" si="12"/>
        <v>4156</v>
      </c>
      <c r="X62" s="90">
        <f t="shared" si="13"/>
        <v>5070.32</v>
      </c>
      <c r="Y62" s="87">
        <f t="shared" si="14"/>
        <v>550.1</v>
      </c>
      <c r="Z62" s="454">
        <f t="shared" si="15"/>
        <v>671.12</v>
      </c>
      <c r="AA62" s="422">
        <v>415.6</v>
      </c>
      <c r="AB62" s="90">
        <f t="shared" si="16"/>
        <v>507.03</v>
      </c>
      <c r="AC62" s="87">
        <v>383.04</v>
      </c>
      <c r="AD62" s="239">
        <f t="shared" si="17"/>
        <v>8.5004177109440304E-2</v>
      </c>
      <c r="AF62" s="402"/>
    </row>
    <row r="63" spans="1:32" ht="22.5" x14ac:dyDescent="0.25">
      <c r="A63" s="28" t="s">
        <v>281</v>
      </c>
      <c r="B63" s="321" t="s">
        <v>265</v>
      </c>
      <c r="C63" s="29" t="s">
        <v>49</v>
      </c>
      <c r="D63" s="119" t="s">
        <v>19</v>
      </c>
      <c r="E63" s="178">
        <v>520511</v>
      </c>
      <c r="F63" s="292" t="s">
        <v>340</v>
      </c>
      <c r="G63" s="31" t="s">
        <v>150</v>
      </c>
      <c r="H63" s="31" t="s">
        <v>12</v>
      </c>
      <c r="I63" s="31" t="s">
        <v>43</v>
      </c>
      <c r="J63" s="31" t="s">
        <v>12</v>
      </c>
      <c r="K63" s="31" t="s">
        <v>12</v>
      </c>
      <c r="L63" s="31" t="s">
        <v>12</v>
      </c>
      <c r="M63" s="31" t="s">
        <v>12</v>
      </c>
      <c r="N63" s="31" t="s">
        <v>41</v>
      </c>
      <c r="O63" s="48">
        <v>6</v>
      </c>
      <c r="P63" s="48">
        <v>80</v>
      </c>
      <c r="Q63" s="49" t="s">
        <v>21</v>
      </c>
      <c r="R63" s="49" t="s">
        <v>12</v>
      </c>
      <c r="S63" s="112" t="s">
        <v>142</v>
      </c>
      <c r="T63" s="112"/>
      <c r="U63" s="50">
        <f t="shared" si="10"/>
        <v>4552.7999999999993</v>
      </c>
      <c r="V63" s="51">
        <f t="shared" si="11"/>
        <v>5554.42</v>
      </c>
      <c r="W63" s="52">
        <f t="shared" si="12"/>
        <v>3439.62</v>
      </c>
      <c r="X63" s="53">
        <f t="shared" si="13"/>
        <v>4196.34</v>
      </c>
      <c r="Y63" s="50">
        <f t="shared" si="14"/>
        <v>758.8</v>
      </c>
      <c r="Z63" s="449">
        <f t="shared" si="15"/>
        <v>925.74</v>
      </c>
      <c r="AA63" s="418">
        <v>573.27</v>
      </c>
      <c r="AB63" s="53">
        <f t="shared" si="16"/>
        <v>699.39</v>
      </c>
      <c r="AC63" s="50">
        <v>528.36</v>
      </c>
      <c r="AD63" s="234">
        <f t="shared" si="17"/>
        <v>8.4998864410628983E-2</v>
      </c>
      <c r="AF63" s="402"/>
    </row>
    <row r="64" spans="1:32" ht="22.5" x14ac:dyDescent="0.25">
      <c r="A64" s="28" t="s">
        <v>281</v>
      </c>
      <c r="B64" s="321" t="s">
        <v>265</v>
      </c>
      <c r="C64" s="29" t="s">
        <v>49</v>
      </c>
      <c r="D64" s="119" t="s">
        <v>19</v>
      </c>
      <c r="E64" s="178">
        <v>520821</v>
      </c>
      <c r="F64" s="292" t="s">
        <v>339</v>
      </c>
      <c r="G64" s="31" t="s">
        <v>150</v>
      </c>
      <c r="H64" s="31" t="s">
        <v>12</v>
      </c>
      <c r="I64" s="31" t="s">
        <v>43</v>
      </c>
      <c r="J64" s="31" t="s">
        <v>12</v>
      </c>
      <c r="K64" s="31" t="s">
        <v>12</v>
      </c>
      <c r="L64" s="31" t="s">
        <v>12</v>
      </c>
      <c r="M64" s="31" t="s">
        <v>12</v>
      </c>
      <c r="N64" s="31" t="s">
        <v>41</v>
      </c>
      <c r="O64" s="48">
        <v>6</v>
      </c>
      <c r="P64" s="48">
        <v>80</v>
      </c>
      <c r="Q64" s="49" t="s">
        <v>21</v>
      </c>
      <c r="R64" s="49" t="s">
        <v>12</v>
      </c>
      <c r="S64" s="112" t="s">
        <v>142</v>
      </c>
      <c r="T64" s="112"/>
      <c r="U64" s="50">
        <f t="shared" ref="U64:U67" si="18">Y64*O64</f>
        <v>4763.22</v>
      </c>
      <c r="V64" s="51">
        <f t="shared" si="11"/>
        <v>5811.13</v>
      </c>
      <c r="W64" s="52">
        <f t="shared" si="12"/>
        <v>3598.62</v>
      </c>
      <c r="X64" s="53">
        <f t="shared" si="13"/>
        <v>4390.32</v>
      </c>
      <c r="Y64" s="50">
        <f t="shared" si="14"/>
        <v>793.87</v>
      </c>
      <c r="Z64" s="449">
        <f t="shared" si="15"/>
        <v>968.52</v>
      </c>
      <c r="AA64" s="418">
        <v>599.77</v>
      </c>
      <c r="AB64" s="53">
        <f t="shared" si="16"/>
        <v>731.72</v>
      </c>
      <c r="AC64" s="50">
        <v>552.78</v>
      </c>
      <c r="AD64" s="234">
        <f t="shared" si="17"/>
        <v>8.5006693440428327E-2</v>
      </c>
      <c r="AF64" s="402"/>
    </row>
    <row r="65" spans="1:32" ht="23.25" thickBot="1" x14ac:dyDescent="0.3">
      <c r="A65" s="66" t="s">
        <v>281</v>
      </c>
      <c r="B65" s="326" t="s">
        <v>265</v>
      </c>
      <c r="C65" s="67" t="s">
        <v>12</v>
      </c>
      <c r="D65" s="97" t="s">
        <v>19</v>
      </c>
      <c r="E65" s="177">
        <v>443501</v>
      </c>
      <c r="F65" s="372" t="s">
        <v>385</v>
      </c>
      <c r="G65" s="69" t="s">
        <v>152</v>
      </c>
      <c r="H65" s="69" t="s">
        <v>12</v>
      </c>
      <c r="I65" s="69" t="s">
        <v>43</v>
      </c>
      <c r="J65" s="69"/>
      <c r="K65" s="69"/>
      <c r="L65" s="69"/>
      <c r="M65" s="69"/>
      <c r="N65" s="69" t="s">
        <v>41</v>
      </c>
      <c r="O65" s="193">
        <v>6</v>
      </c>
      <c r="P65" s="193">
        <v>80</v>
      </c>
      <c r="Q65" s="194" t="s">
        <v>21</v>
      </c>
      <c r="R65" s="194" t="s">
        <v>12</v>
      </c>
      <c r="S65" s="195" t="s">
        <v>142</v>
      </c>
      <c r="T65" s="195"/>
      <c r="U65" s="196">
        <f t="shared" ref="U65" si="19">Y65*O65</f>
        <v>5664.78</v>
      </c>
      <c r="V65" s="197">
        <f t="shared" ref="V65" si="20">ROUND(U65*1.22,2)</f>
        <v>6911.03</v>
      </c>
      <c r="W65" s="198">
        <f t="shared" si="12"/>
        <v>4279.74</v>
      </c>
      <c r="X65" s="199">
        <f t="shared" ref="X65" si="21">ROUND(W65*1.22,2)</f>
        <v>5221.28</v>
      </c>
      <c r="Y65" s="196">
        <f t="shared" si="14"/>
        <v>944.13</v>
      </c>
      <c r="Z65" s="456">
        <f t="shared" ref="Z65" si="22">ROUND(Y65*1.22,2)</f>
        <v>1151.8399999999999</v>
      </c>
      <c r="AA65" s="423">
        <v>713.29</v>
      </c>
      <c r="AB65" s="199">
        <f t="shared" si="16"/>
        <v>870.21</v>
      </c>
      <c r="AC65" s="196">
        <v>713.29</v>
      </c>
      <c r="AD65" s="242">
        <f t="shared" si="17"/>
        <v>0</v>
      </c>
      <c r="AF65" s="402"/>
    </row>
    <row r="66" spans="1:32" ht="22.5" x14ac:dyDescent="0.25">
      <c r="A66" s="295" t="s">
        <v>343</v>
      </c>
      <c r="B66" s="327" t="s">
        <v>12</v>
      </c>
      <c r="C66" s="213" t="s">
        <v>12</v>
      </c>
      <c r="D66" s="214" t="s">
        <v>19</v>
      </c>
      <c r="E66" s="213">
        <v>409844</v>
      </c>
      <c r="F66" s="294" t="s">
        <v>341</v>
      </c>
      <c r="G66" s="204" t="s">
        <v>150</v>
      </c>
      <c r="H66" s="204" t="s">
        <v>12</v>
      </c>
      <c r="I66" s="204" t="s">
        <v>47</v>
      </c>
      <c r="J66" s="204" t="s">
        <v>12</v>
      </c>
      <c r="K66" s="204" t="s">
        <v>12</v>
      </c>
      <c r="L66" s="204" t="s">
        <v>12</v>
      </c>
      <c r="M66" s="204" t="s">
        <v>12</v>
      </c>
      <c r="N66" s="204" t="s">
        <v>80</v>
      </c>
      <c r="O66" s="205">
        <v>2</v>
      </c>
      <c r="P66" s="205">
        <v>60</v>
      </c>
      <c r="Q66" s="206" t="s">
        <v>21</v>
      </c>
      <c r="R66" s="206" t="s">
        <v>12</v>
      </c>
      <c r="S66" s="206"/>
      <c r="T66" s="206"/>
      <c r="U66" s="207">
        <f t="shared" si="18"/>
        <v>3481.54</v>
      </c>
      <c r="V66" s="208">
        <f t="shared" si="11"/>
        <v>4247.4799999999996</v>
      </c>
      <c r="W66" s="209">
        <f t="shared" si="12"/>
        <v>2630.3</v>
      </c>
      <c r="X66" s="210">
        <f t="shared" si="13"/>
        <v>3208.97</v>
      </c>
      <c r="Y66" s="207">
        <f t="shared" si="14"/>
        <v>1740.77</v>
      </c>
      <c r="Z66" s="457">
        <f t="shared" si="15"/>
        <v>2123.7399999999998</v>
      </c>
      <c r="AA66" s="424">
        <v>1315.15</v>
      </c>
      <c r="AB66" s="210">
        <f t="shared" si="16"/>
        <v>1604.48</v>
      </c>
      <c r="AC66" s="207">
        <v>1212.1199999999999</v>
      </c>
      <c r="AD66" s="243">
        <f t="shared" si="17"/>
        <v>8.49998349998351E-2</v>
      </c>
      <c r="AF66" s="402"/>
    </row>
    <row r="67" spans="1:32" ht="23.25" thickBot="1" x14ac:dyDescent="0.3">
      <c r="A67" s="66" t="s">
        <v>282</v>
      </c>
      <c r="B67" s="326" t="s">
        <v>12</v>
      </c>
      <c r="C67" s="67" t="s">
        <v>12</v>
      </c>
      <c r="D67" s="97" t="s">
        <v>19</v>
      </c>
      <c r="E67" s="70">
        <v>409846</v>
      </c>
      <c r="F67" s="293" t="s">
        <v>146</v>
      </c>
      <c r="G67" s="69" t="s">
        <v>150</v>
      </c>
      <c r="H67" s="69" t="s">
        <v>12</v>
      </c>
      <c r="I67" s="69" t="s">
        <v>43</v>
      </c>
      <c r="J67" s="69" t="s">
        <v>12</v>
      </c>
      <c r="K67" s="69" t="s">
        <v>12</v>
      </c>
      <c r="L67" s="69" t="s">
        <v>12</v>
      </c>
      <c r="M67" s="69" t="s">
        <v>12</v>
      </c>
      <c r="N67" s="69" t="s">
        <v>80</v>
      </c>
      <c r="O67" s="193">
        <v>2</v>
      </c>
      <c r="P67" s="193">
        <v>60</v>
      </c>
      <c r="Q67" s="194" t="s">
        <v>21</v>
      </c>
      <c r="R67" s="194" t="s">
        <v>12</v>
      </c>
      <c r="S67" s="194"/>
      <c r="T67" s="194"/>
      <c r="U67" s="200">
        <f t="shared" si="18"/>
        <v>4355.1000000000004</v>
      </c>
      <c r="V67" s="201">
        <f t="shared" si="11"/>
        <v>5313.22</v>
      </c>
      <c r="W67" s="202">
        <f t="shared" si="12"/>
        <v>3290.28</v>
      </c>
      <c r="X67" s="203">
        <f t="shared" si="13"/>
        <v>4014.14</v>
      </c>
      <c r="Y67" s="200">
        <f t="shared" si="14"/>
        <v>2177.5500000000002</v>
      </c>
      <c r="Z67" s="458">
        <f t="shared" si="15"/>
        <v>2656.61</v>
      </c>
      <c r="AA67" s="425">
        <v>1645.14</v>
      </c>
      <c r="AB67" s="203">
        <f t="shared" si="16"/>
        <v>2007.07</v>
      </c>
      <c r="AC67" s="200">
        <v>1516.26</v>
      </c>
      <c r="AD67" s="244">
        <f t="shared" si="17"/>
        <v>8.4998615013256451E-2</v>
      </c>
      <c r="AF67" s="402"/>
    </row>
    <row r="68" spans="1:32" ht="15.75" thickBot="1" x14ac:dyDescent="0.3">
      <c r="A68" s="190" t="s">
        <v>289</v>
      </c>
      <c r="B68" s="160"/>
      <c r="C68" s="160"/>
      <c r="D68" s="409"/>
      <c r="E68" s="172"/>
      <c r="F68" s="161"/>
      <c r="G68" s="172"/>
      <c r="H68" s="172"/>
      <c r="I68" s="172"/>
      <c r="J68" s="173"/>
      <c r="K68" s="173"/>
      <c r="L68" s="173"/>
      <c r="M68" s="173"/>
      <c r="N68" s="173"/>
      <c r="O68" s="172"/>
      <c r="P68" s="172"/>
      <c r="Q68" s="172"/>
      <c r="R68" s="172"/>
      <c r="S68" s="172"/>
      <c r="T68" s="172"/>
      <c r="U68" s="175"/>
      <c r="V68" s="175"/>
      <c r="W68" s="175"/>
      <c r="X68" s="176"/>
      <c r="Y68" s="174"/>
      <c r="Z68" s="438"/>
      <c r="AA68" s="175"/>
      <c r="AB68" s="176"/>
      <c r="AC68" s="174"/>
      <c r="AD68" s="237"/>
      <c r="AF68" s="402"/>
    </row>
    <row r="69" spans="1:32" ht="23.25" thickBot="1" x14ac:dyDescent="0.3">
      <c r="A69" s="66" t="s">
        <v>345</v>
      </c>
      <c r="B69" s="326" t="s">
        <v>256</v>
      </c>
      <c r="C69" s="67" t="s">
        <v>29</v>
      </c>
      <c r="D69" s="68" t="s">
        <v>19</v>
      </c>
      <c r="E69" s="261">
        <v>120195</v>
      </c>
      <c r="F69" s="291" t="s">
        <v>317</v>
      </c>
      <c r="G69" s="69" t="s">
        <v>151</v>
      </c>
      <c r="H69" s="70">
        <v>1</v>
      </c>
      <c r="I69" s="70" t="s">
        <v>15</v>
      </c>
      <c r="J69" s="69" t="s">
        <v>12</v>
      </c>
      <c r="K69" s="70" t="s">
        <v>12</v>
      </c>
      <c r="L69" s="70">
        <v>1</v>
      </c>
      <c r="M69" s="70" t="s">
        <v>235</v>
      </c>
      <c r="N69" s="70" t="s">
        <v>12</v>
      </c>
      <c r="O69" s="70">
        <v>6</v>
      </c>
      <c r="P69" s="70">
        <v>48</v>
      </c>
      <c r="Q69" s="71" t="s">
        <v>21</v>
      </c>
      <c r="R69" s="71" t="s">
        <v>28</v>
      </c>
      <c r="S69" s="71"/>
      <c r="T69" s="71"/>
      <c r="U69" s="72">
        <f t="shared" ref="U69:U96" si="23">Y69*O69</f>
        <v>1903.38</v>
      </c>
      <c r="V69" s="73">
        <f t="shared" ref="V69:V96" si="24">ROUND(U69*1.22,2)</f>
        <v>2322.12</v>
      </c>
      <c r="W69" s="74">
        <f t="shared" ref="W69:W96" si="25">AA69*O69</f>
        <v>1438.02</v>
      </c>
      <c r="X69" s="75">
        <f t="shared" ref="X69:X96" si="26">ROUND(W69*1.22,2)</f>
        <v>1754.38</v>
      </c>
      <c r="Y69" s="72">
        <f t="shared" ref="Y69:Y96" si="27">ROUND(AA69/(1-24.45%),2)</f>
        <v>317.23</v>
      </c>
      <c r="Z69" s="448">
        <f t="shared" ref="Z69:Z96" si="28">ROUND(Y69*1.22,2)</f>
        <v>387.02</v>
      </c>
      <c r="AA69" s="417">
        <v>239.67</v>
      </c>
      <c r="AB69" s="75">
        <f t="shared" ref="AB69:AB96" si="29">ROUND(AA69*1.22,2)</f>
        <v>292.39999999999998</v>
      </c>
      <c r="AC69" s="72">
        <v>220.89</v>
      </c>
      <c r="AD69" s="233">
        <f t="shared" ref="AD69:AD96" si="30">AA69/AC69-1</f>
        <v>8.5019693059894097E-2</v>
      </c>
      <c r="AF69" s="402"/>
    </row>
    <row r="70" spans="1:32" ht="15" x14ac:dyDescent="0.25">
      <c r="A70" s="18" t="s">
        <v>290</v>
      </c>
      <c r="B70" s="320" t="s">
        <v>12</v>
      </c>
      <c r="C70" s="19" t="s">
        <v>30</v>
      </c>
      <c r="D70" s="20" t="s">
        <v>11</v>
      </c>
      <c r="E70" s="276">
        <v>460006</v>
      </c>
      <c r="F70" s="270" t="s">
        <v>170</v>
      </c>
      <c r="G70" s="21" t="s">
        <v>12</v>
      </c>
      <c r="H70" s="21" t="s">
        <v>12</v>
      </c>
      <c r="I70" s="22" t="s">
        <v>13</v>
      </c>
      <c r="J70" s="21" t="s">
        <v>12</v>
      </c>
      <c r="K70" s="21" t="s">
        <v>12</v>
      </c>
      <c r="L70" s="21" t="s">
        <v>12</v>
      </c>
      <c r="M70" s="21" t="s">
        <v>12</v>
      </c>
      <c r="N70" s="21" t="s">
        <v>12</v>
      </c>
      <c r="O70" s="22">
        <v>1</v>
      </c>
      <c r="P70" s="22">
        <v>88</v>
      </c>
      <c r="Q70" s="23" t="s">
        <v>14</v>
      </c>
      <c r="R70" s="23"/>
      <c r="S70" s="23"/>
      <c r="T70" s="23"/>
      <c r="U70" s="26">
        <f t="shared" si="23"/>
        <v>24609.61</v>
      </c>
      <c r="V70" s="27">
        <f t="shared" si="24"/>
        <v>30023.72</v>
      </c>
      <c r="W70" s="24">
        <f t="shared" si="25"/>
        <v>18592.560000000001</v>
      </c>
      <c r="X70" s="25">
        <f t="shared" si="26"/>
        <v>22682.92</v>
      </c>
      <c r="Y70" s="26">
        <f t="shared" si="27"/>
        <v>24609.61</v>
      </c>
      <c r="Z70" s="446">
        <f t="shared" si="28"/>
        <v>30023.72</v>
      </c>
      <c r="AA70" s="415">
        <v>18592.560000000001</v>
      </c>
      <c r="AB70" s="25">
        <f t="shared" si="29"/>
        <v>22682.92</v>
      </c>
      <c r="AC70" s="26">
        <v>17136</v>
      </c>
      <c r="AD70" s="231">
        <f t="shared" si="30"/>
        <v>8.5000000000000187E-2</v>
      </c>
      <c r="AF70" s="402"/>
    </row>
    <row r="71" spans="1:32" ht="15" x14ac:dyDescent="0.25">
      <c r="A71" s="18" t="s">
        <v>290</v>
      </c>
      <c r="B71" s="320" t="s">
        <v>12</v>
      </c>
      <c r="C71" s="19" t="s">
        <v>30</v>
      </c>
      <c r="D71" s="20" t="s">
        <v>11</v>
      </c>
      <c r="E71" s="276">
        <v>555508</v>
      </c>
      <c r="F71" s="270" t="s">
        <v>171</v>
      </c>
      <c r="G71" s="21" t="s">
        <v>12</v>
      </c>
      <c r="H71" s="21" t="s">
        <v>12</v>
      </c>
      <c r="I71" s="22" t="s">
        <v>17</v>
      </c>
      <c r="J71" s="21" t="s">
        <v>12</v>
      </c>
      <c r="K71" s="21" t="s">
        <v>12</v>
      </c>
      <c r="L71" s="21" t="s">
        <v>12</v>
      </c>
      <c r="M71" s="21" t="s">
        <v>12</v>
      </c>
      <c r="N71" s="21" t="s">
        <v>12</v>
      </c>
      <c r="O71" s="22">
        <v>1</v>
      </c>
      <c r="P71" s="22">
        <v>84</v>
      </c>
      <c r="Q71" s="23" t="s">
        <v>31</v>
      </c>
      <c r="R71" s="23"/>
      <c r="S71" s="23"/>
      <c r="T71" s="23"/>
      <c r="U71" s="26">
        <f t="shared" si="23"/>
        <v>15349.64</v>
      </c>
      <c r="V71" s="27">
        <f t="shared" si="24"/>
        <v>18726.560000000001</v>
      </c>
      <c r="W71" s="24">
        <f t="shared" si="25"/>
        <v>11596.65</v>
      </c>
      <c r="X71" s="25">
        <f t="shared" si="26"/>
        <v>14147.91</v>
      </c>
      <c r="Y71" s="26">
        <f t="shared" si="27"/>
        <v>15349.64</v>
      </c>
      <c r="Z71" s="446">
        <f t="shared" si="28"/>
        <v>18726.560000000001</v>
      </c>
      <c r="AA71" s="415">
        <v>11596.65</v>
      </c>
      <c r="AB71" s="25">
        <f t="shared" si="29"/>
        <v>14147.91</v>
      </c>
      <c r="AC71" s="26">
        <v>10688.16</v>
      </c>
      <c r="AD71" s="231">
        <f t="shared" si="30"/>
        <v>8.4999663178694895E-2</v>
      </c>
      <c r="AF71" s="402"/>
    </row>
    <row r="72" spans="1:32" ht="22.5" x14ac:dyDescent="0.25">
      <c r="A72" s="28" t="s">
        <v>346</v>
      </c>
      <c r="B72" s="321" t="s">
        <v>257</v>
      </c>
      <c r="C72" s="29" t="s">
        <v>30</v>
      </c>
      <c r="D72" s="119" t="s">
        <v>19</v>
      </c>
      <c r="E72" s="260">
        <v>120243</v>
      </c>
      <c r="F72" s="290" t="s">
        <v>318</v>
      </c>
      <c r="G72" s="31" t="s">
        <v>152</v>
      </c>
      <c r="H72" s="32">
        <v>2</v>
      </c>
      <c r="I72" s="32" t="s">
        <v>15</v>
      </c>
      <c r="J72" s="32">
        <v>1214</v>
      </c>
      <c r="K72" s="32" t="s">
        <v>237</v>
      </c>
      <c r="L72" s="32">
        <v>1</v>
      </c>
      <c r="M72" s="32" t="s">
        <v>236</v>
      </c>
      <c r="N72" s="32" t="s">
        <v>12</v>
      </c>
      <c r="O72" s="32">
        <v>12</v>
      </c>
      <c r="P72" s="32">
        <v>36</v>
      </c>
      <c r="Q72" s="33" t="s">
        <v>21</v>
      </c>
      <c r="R72" s="33" t="s">
        <v>20</v>
      </c>
      <c r="S72" s="33" t="s">
        <v>142</v>
      </c>
      <c r="T72" s="33"/>
      <c r="U72" s="34">
        <f t="shared" si="23"/>
        <v>3290.2799999999997</v>
      </c>
      <c r="V72" s="35">
        <f t="shared" si="24"/>
        <v>4014.14</v>
      </c>
      <c r="W72" s="36">
        <f t="shared" si="25"/>
        <v>2485.8000000000002</v>
      </c>
      <c r="X72" s="37">
        <f t="shared" si="26"/>
        <v>3032.68</v>
      </c>
      <c r="Y72" s="34">
        <f t="shared" si="27"/>
        <v>274.19</v>
      </c>
      <c r="Z72" s="447">
        <f t="shared" si="28"/>
        <v>334.51</v>
      </c>
      <c r="AA72" s="416">
        <v>207.15</v>
      </c>
      <c r="AB72" s="37">
        <f t="shared" si="29"/>
        <v>252.72</v>
      </c>
      <c r="AC72" s="34">
        <v>190.92</v>
      </c>
      <c r="AD72" s="232">
        <f t="shared" si="30"/>
        <v>8.5009428032683854E-2</v>
      </c>
      <c r="AF72" s="402"/>
    </row>
    <row r="73" spans="1:32" ht="22.5" x14ac:dyDescent="0.25">
      <c r="A73" s="28" t="s">
        <v>346</v>
      </c>
      <c r="B73" s="321" t="s">
        <v>257</v>
      </c>
      <c r="C73" s="29" t="s">
        <v>30</v>
      </c>
      <c r="D73" s="30" t="s">
        <v>19</v>
      </c>
      <c r="E73" s="260">
        <v>120231</v>
      </c>
      <c r="F73" s="290" t="s">
        <v>319</v>
      </c>
      <c r="G73" s="31" t="s">
        <v>150</v>
      </c>
      <c r="H73" s="32">
        <v>2</v>
      </c>
      <c r="I73" s="32" t="s">
        <v>15</v>
      </c>
      <c r="J73" s="32">
        <v>1214</v>
      </c>
      <c r="K73" s="32" t="s">
        <v>237</v>
      </c>
      <c r="L73" s="32">
        <v>1</v>
      </c>
      <c r="M73" s="32" t="s">
        <v>236</v>
      </c>
      <c r="N73" s="32" t="s">
        <v>12</v>
      </c>
      <c r="O73" s="32">
        <v>12</v>
      </c>
      <c r="P73" s="32">
        <v>42</v>
      </c>
      <c r="Q73" s="33" t="s">
        <v>21</v>
      </c>
      <c r="R73" s="33" t="s">
        <v>20</v>
      </c>
      <c r="S73" s="33" t="s">
        <v>142</v>
      </c>
      <c r="T73" s="33"/>
      <c r="U73" s="34">
        <f t="shared" si="23"/>
        <v>2525.04</v>
      </c>
      <c r="V73" s="35">
        <f t="shared" si="24"/>
        <v>3080.55</v>
      </c>
      <c r="W73" s="36">
        <f t="shared" si="25"/>
        <v>1907.6399999999999</v>
      </c>
      <c r="X73" s="37">
        <f t="shared" si="26"/>
        <v>2327.3200000000002</v>
      </c>
      <c r="Y73" s="34">
        <f t="shared" si="27"/>
        <v>210.42</v>
      </c>
      <c r="Z73" s="447">
        <f t="shared" si="28"/>
        <v>256.70999999999998</v>
      </c>
      <c r="AA73" s="416">
        <v>158.97</v>
      </c>
      <c r="AB73" s="37">
        <f t="shared" si="29"/>
        <v>193.94</v>
      </c>
      <c r="AC73" s="34">
        <v>146.52000000000001</v>
      </c>
      <c r="AD73" s="232">
        <f t="shared" si="30"/>
        <v>8.49713349713348E-2</v>
      </c>
      <c r="AF73" s="402"/>
    </row>
    <row r="74" spans="1:32" ht="23.25" thickBot="1" x14ac:dyDescent="0.3">
      <c r="A74" s="28" t="s">
        <v>346</v>
      </c>
      <c r="B74" s="322" t="s">
        <v>257</v>
      </c>
      <c r="C74" s="67" t="s">
        <v>30</v>
      </c>
      <c r="D74" s="97" t="s">
        <v>19</v>
      </c>
      <c r="E74" s="261">
        <v>120197</v>
      </c>
      <c r="F74" s="291" t="s">
        <v>320</v>
      </c>
      <c r="G74" s="69" t="s">
        <v>151</v>
      </c>
      <c r="H74" s="70">
        <v>1</v>
      </c>
      <c r="I74" s="70" t="s">
        <v>15</v>
      </c>
      <c r="J74" s="69" t="s">
        <v>12</v>
      </c>
      <c r="K74" s="69" t="s">
        <v>12</v>
      </c>
      <c r="L74" s="70">
        <v>1</v>
      </c>
      <c r="M74" s="70" t="s">
        <v>238</v>
      </c>
      <c r="N74" s="70" t="s">
        <v>12</v>
      </c>
      <c r="O74" s="70">
        <v>12</v>
      </c>
      <c r="P74" s="70">
        <v>55</v>
      </c>
      <c r="Q74" s="71" t="s">
        <v>21</v>
      </c>
      <c r="R74" s="71" t="s">
        <v>28</v>
      </c>
      <c r="S74" s="71"/>
      <c r="T74" s="71"/>
      <c r="U74" s="72">
        <f t="shared" si="23"/>
        <v>1482.6</v>
      </c>
      <c r="V74" s="73">
        <f t="shared" si="24"/>
        <v>1808.77</v>
      </c>
      <c r="W74" s="74">
        <f t="shared" si="25"/>
        <v>1120.08</v>
      </c>
      <c r="X74" s="75">
        <f t="shared" si="26"/>
        <v>1366.5</v>
      </c>
      <c r="Y74" s="72">
        <f t="shared" si="27"/>
        <v>123.55</v>
      </c>
      <c r="Z74" s="448">
        <f t="shared" si="28"/>
        <v>150.72999999999999</v>
      </c>
      <c r="AA74" s="417">
        <v>93.34</v>
      </c>
      <c r="AB74" s="75">
        <f t="shared" si="29"/>
        <v>113.87</v>
      </c>
      <c r="AC74" s="72">
        <v>86.03</v>
      </c>
      <c r="AD74" s="233">
        <f t="shared" si="30"/>
        <v>8.4970359177031218E-2</v>
      </c>
      <c r="AF74" s="402"/>
    </row>
    <row r="75" spans="1:32" ht="15" x14ac:dyDescent="0.25">
      <c r="A75" s="54" t="s">
        <v>283</v>
      </c>
      <c r="B75" s="323" t="s">
        <v>12</v>
      </c>
      <c r="C75" s="55" t="s">
        <v>32</v>
      </c>
      <c r="D75" s="56" t="s">
        <v>11</v>
      </c>
      <c r="E75" s="267">
        <v>556000</v>
      </c>
      <c r="F75" s="268" t="s">
        <v>172</v>
      </c>
      <c r="G75" s="57" t="s">
        <v>12</v>
      </c>
      <c r="H75" s="57" t="s">
        <v>12</v>
      </c>
      <c r="I75" s="58" t="s">
        <v>15</v>
      </c>
      <c r="J75" s="57" t="s">
        <v>12</v>
      </c>
      <c r="K75" s="57" t="s">
        <v>12</v>
      </c>
      <c r="L75" s="57" t="s">
        <v>12</v>
      </c>
      <c r="M75" s="57" t="s">
        <v>12</v>
      </c>
      <c r="N75" s="57" t="s">
        <v>12</v>
      </c>
      <c r="O75" s="58">
        <v>12</v>
      </c>
      <c r="P75" s="58">
        <v>18</v>
      </c>
      <c r="Q75" s="59" t="s">
        <v>16</v>
      </c>
      <c r="R75" s="59"/>
      <c r="S75" s="59"/>
      <c r="T75" s="59" t="s">
        <v>107</v>
      </c>
      <c r="U75" s="83">
        <f t="shared" si="23"/>
        <v>54951.72</v>
      </c>
      <c r="V75" s="84">
        <f t="shared" si="24"/>
        <v>67041.100000000006</v>
      </c>
      <c r="W75" s="85">
        <f t="shared" si="25"/>
        <v>41516.04</v>
      </c>
      <c r="X75" s="86">
        <f t="shared" si="26"/>
        <v>50649.57</v>
      </c>
      <c r="Y75" s="83">
        <f t="shared" si="27"/>
        <v>4579.3100000000004</v>
      </c>
      <c r="Z75" s="453">
        <f t="shared" si="28"/>
        <v>5586.76</v>
      </c>
      <c r="AA75" s="421">
        <v>3459.67</v>
      </c>
      <c r="AB75" s="86">
        <f t="shared" si="29"/>
        <v>4220.8</v>
      </c>
      <c r="AC75" s="83">
        <v>3188.64</v>
      </c>
      <c r="AD75" s="238">
        <f t="shared" si="30"/>
        <v>8.4998620101359945E-2</v>
      </c>
      <c r="AF75" s="402"/>
    </row>
    <row r="76" spans="1:32" ht="15" x14ac:dyDescent="0.25">
      <c r="A76" s="18" t="s">
        <v>283</v>
      </c>
      <c r="B76" s="320" t="s">
        <v>12</v>
      </c>
      <c r="C76" s="19" t="s">
        <v>32</v>
      </c>
      <c r="D76" s="20" t="s">
        <v>11</v>
      </c>
      <c r="E76" s="269">
        <v>556008</v>
      </c>
      <c r="F76" s="270" t="s">
        <v>173</v>
      </c>
      <c r="G76" s="21" t="s">
        <v>12</v>
      </c>
      <c r="H76" s="21" t="s">
        <v>12</v>
      </c>
      <c r="I76" s="22" t="s">
        <v>17</v>
      </c>
      <c r="J76" s="21" t="s">
        <v>12</v>
      </c>
      <c r="K76" s="21" t="s">
        <v>12</v>
      </c>
      <c r="L76" s="21" t="s">
        <v>12</v>
      </c>
      <c r="M76" s="21" t="s">
        <v>12</v>
      </c>
      <c r="N76" s="21" t="s">
        <v>12</v>
      </c>
      <c r="O76" s="22">
        <v>12</v>
      </c>
      <c r="P76" s="22">
        <v>18</v>
      </c>
      <c r="Q76" s="23" t="s">
        <v>16</v>
      </c>
      <c r="R76" s="23"/>
      <c r="S76" s="23"/>
      <c r="T76" s="23" t="s">
        <v>107</v>
      </c>
      <c r="U76" s="87">
        <f t="shared" si="23"/>
        <v>54951.72</v>
      </c>
      <c r="V76" s="88">
        <f t="shared" si="24"/>
        <v>67041.100000000006</v>
      </c>
      <c r="W76" s="89">
        <f t="shared" si="25"/>
        <v>41516.04</v>
      </c>
      <c r="X76" s="90">
        <f t="shared" si="26"/>
        <v>50649.57</v>
      </c>
      <c r="Y76" s="87">
        <f t="shared" si="27"/>
        <v>4579.3100000000004</v>
      </c>
      <c r="Z76" s="454">
        <f t="shared" si="28"/>
        <v>5586.76</v>
      </c>
      <c r="AA76" s="422">
        <v>3459.67</v>
      </c>
      <c r="AB76" s="90">
        <f t="shared" si="29"/>
        <v>4220.8</v>
      </c>
      <c r="AC76" s="87">
        <v>3188.64</v>
      </c>
      <c r="AD76" s="239">
        <f t="shared" si="30"/>
        <v>8.4998620101359945E-2</v>
      </c>
      <c r="AF76" s="402"/>
    </row>
    <row r="77" spans="1:32" ht="22.5" x14ac:dyDescent="0.25">
      <c r="A77" s="28" t="s">
        <v>383</v>
      </c>
      <c r="B77" s="321" t="s">
        <v>258</v>
      </c>
      <c r="C77" s="29" t="s">
        <v>32</v>
      </c>
      <c r="D77" s="119" t="s">
        <v>19</v>
      </c>
      <c r="E77" s="260">
        <v>233100</v>
      </c>
      <c r="F77" s="290" t="s">
        <v>382</v>
      </c>
      <c r="G77" s="31" t="s">
        <v>152</v>
      </c>
      <c r="H77" s="32">
        <v>2</v>
      </c>
      <c r="I77" s="32" t="s">
        <v>15</v>
      </c>
      <c r="J77" s="32">
        <v>200</v>
      </c>
      <c r="K77" s="32" t="s">
        <v>93</v>
      </c>
      <c r="L77" s="32" t="s">
        <v>12</v>
      </c>
      <c r="M77" s="32" t="s">
        <v>12</v>
      </c>
      <c r="N77" s="32" t="s">
        <v>12</v>
      </c>
      <c r="O77" s="32">
        <v>40</v>
      </c>
      <c r="P77" s="32">
        <v>40</v>
      </c>
      <c r="Q77" s="33" t="s">
        <v>21</v>
      </c>
      <c r="R77" s="33" t="s">
        <v>28</v>
      </c>
      <c r="S77" s="33" t="s">
        <v>142</v>
      </c>
      <c r="T77" s="33"/>
      <c r="U77" s="34">
        <f t="shared" ref="U77" si="31">Y77*O77</f>
        <v>4208.8</v>
      </c>
      <c r="V77" s="35">
        <f t="shared" si="24"/>
        <v>5134.74</v>
      </c>
      <c r="W77" s="36">
        <f t="shared" si="25"/>
        <v>3179.6</v>
      </c>
      <c r="X77" s="37">
        <f t="shared" si="26"/>
        <v>3879.11</v>
      </c>
      <c r="Y77" s="34">
        <f t="shared" si="27"/>
        <v>105.22</v>
      </c>
      <c r="Z77" s="447">
        <f t="shared" si="28"/>
        <v>128.37</v>
      </c>
      <c r="AA77" s="416">
        <v>79.489999999999995</v>
      </c>
      <c r="AB77" s="37">
        <f t="shared" si="29"/>
        <v>96.98</v>
      </c>
      <c r="AC77" s="34">
        <v>73.260000000000005</v>
      </c>
      <c r="AD77" s="236">
        <f t="shared" si="30"/>
        <v>8.5039585039584864E-2</v>
      </c>
      <c r="AF77" s="402"/>
    </row>
    <row r="78" spans="1:32" ht="23.25" thickBot="1" x14ac:dyDescent="0.3">
      <c r="A78" s="66" t="s">
        <v>383</v>
      </c>
      <c r="B78" s="326" t="s">
        <v>258</v>
      </c>
      <c r="C78" s="67" t="s">
        <v>32</v>
      </c>
      <c r="D78" s="68" t="s">
        <v>19</v>
      </c>
      <c r="E78" s="261">
        <v>114272</v>
      </c>
      <c r="F78" s="291" t="s">
        <v>392</v>
      </c>
      <c r="G78" s="69" t="s">
        <v>151</v>
      </c>
      <c r="H78" s="70">
        <v>1</v>
      </c>
      <c r="I78" s="70" t="s">
        <v>15</v>
      </c>
      <c r="J78" s="70">
        <v>250</v>
      </c>
      <c r="K78" s="70" t="s">
        <v>93</v>
      </c>
      <c r="L78" s="70" t="s">
        <v>12</v>
      </c>
      <c r="M78" s="162" t="s">
        <v>12</v>
      </c>
      <c r="N78" s="70" t="s">
        <v>12</v>
      </c>
      <c r="O78" s="70">
        <v>40</v>
      </c>
      <c r="P78" s="70">
        <v>40</v>
      </c>
      <c r="Q78" s="71" t="s">
        <v>21</v>
      </c>
      <c r="R78" s="71" t="s">
        <v>28</v>
      </c>
      <c r="S78" s="71"/>
      <c r="T78" s="71"/>
      <c r="U78" s="72">
        <f t="shared" si="23"/>
        <v>2742</v>
      </c>
      <c r="V78" s="73">
        <f t="shared" si="24"/>
        <v>3345.24</v>
      </c>
      <c r="W78" s="74">
        <f t="shared" si="25"/>
        <v>2071.6</v>
      </c>
      <c r="X78" s="75">
        <f t="shared" si="26"/>
        <v>2527.35</v>
      </c>
      <c r="Y78" s="72">
        <f t="shared" si="27"/>
        <v>68.55</v>
      </c>
      <c r="Z78" s="448">
        <f t="shared" si="28"/>
        <v>83.63</v>
      </c>
      <c r="AA78" s="417">
        <v>51.79</v>
      </c>
      <c r="AB78" s="75">
        <f t="shared" si="29"/>
        <v>63.18</v>
      </c>
      <c r="AC78" s="72">
        <v>47.73</v>
      </c>
      <c r="AD78" s="233">
        <f t="shared" si="30"/>
        <v>8.5061805992038497E-2</v>
      </c>
      <c r="AF78" s="402"/>
    </row>
    <row r="79" spans="1:32" ht="15" x14ac:dyDescent="0.25">
      <c r="A79" s="54" t="s">
        <v>284</v>
      </c>
      <c r="B79" s="323" t="s">
        <v>12</v>
      </c>
      <c r="C79" s="55" t="s">
        <v>33</v>
      </c>
      <c r="D79" s="56" t="s">
        <v>11</v>
      </c>
      <c r="E79" s="275">
        <v>557000</v>
      </c>
      <c r="F79" s="268" t="s">
        <v>174</v>
      </c>
      <c r="G79" s="57" t="s">
        <v>12</v>
      </c>
      <c r="H79" s="57" t="s">
        <v>12</v>
      </c>
      <c r="I79" s="58" t="s">
        <v>15</v>
      </c>
      <c r="J79" s="57" t="s">
        <v>12</v>
      </c>
      <c r="K79" s="57" t="s">
        <v>12</v>
      </c>
      <c r="L79" s="57" t="s">
        <v>12</v>
      </c>
      <c r="M79" s="57" t="s">
        <v>12</v>
      </c>
      <c r="N79" s="57" t="s">
        <v>12</v>
      </c>
      <c r="O79" s="58">
        <v>8</v>
      </c>
      <c r="P79" s="58">
        <v>20</v>
      </c>
      <c r="Q79" s="59" t="s">
        <v>16</v>
      </c>
      <c r="R79" s="59"/>
      <c r="S79" s="59"/>
      <c r="T79" s="59" t="s">
        <v>107</v>
      </c>
      <c r="U79" s="60">
        <f t="shared" si="23"/>
        <v>41691.599999999999</v>
      </c>
      <c r="V79" s="61">
        <f t="shared" si="24"/>
        <v>50863.75</v>
      </c>
      <c r="W79" s="17">
        <f t="shared" si="25"/>
        <v>31498</v>
      </c>
      <c r="X79" s="62">
        <f t="shared" si="26"/>
        <v>38427.56</v>
      </c>
      <c r="Y79" s="60">
        <f t="shared" si="27"/>
        <v>5211.45</v>
      </c>
      <c r="Z79" s="451">
        <f t="shared" si="28"/>
        <v>6357.97</v>
      </c>
      <c r="AA79" s="414">
        <v>3937.25</v>
      </c>
      <c r="AB79" s="62">
        <f t="shared" si="29"/>
        <v>4803.45</v>
      </c>
      <c r="AC79" s="60">
        <v>3628.8</v>
      </c>
      <c r="AD79" s="235">
        <f t="shared" si="30"/>
        <v>8.5000551146384495E-2</v>
      </c>
      <c r="AF79" s="402"/>
    </row>
    <row r="80" spans="1:32" ht="15" x14ac:dyDescent="0.25">
      <c r="A80" s="18" t="s">
        <v>284</v>
      </c>
      <c r="B80" s="320" t="s">
        <v>12</v>
      </c>
      <c r="C80" s="19" t="s">
        <v>33</v>
      </c>
      <c r="D80" s="20" t="s">
        <v>11</v>
      </c>
      <c r="E80" s="276">
        <v>557008</v>
      </c>
      <c r="F80" s="270" t="s">
        <v>175</v>
      </c>
      <c r="G80" s="21" t="s">
        <v>12</v>
      </c>
      <c r="H80" s="21" t="s">
        <v>12</v>
      </c>
      <c r="I80" s="22" t="s">
        <v>17</v>
      </c>
      <c r="J80" s="21" t="s">
        <v>12</v>
      </c>
      <c r="K80" s="21" t="s">
        <v>12</v>
      </c>
      <c r="L80" s="21" t="s">
        <v>12</v>
      </c>
      <c r="M80" s="21" t="s">
        <v>12</v>
      </c>
      <c r="N80" s="21" t="s">
        <v>12</v>
      </c>
      <c r="O80" s="22">
        <v>8</v>
      </c>
      <c r="P80" s="22">
        <v>20</v>
      </c>
      <c r="Q80" s="23" t="s">
        <v>16</v>
      </c>
      <c r="R80" s="23"/>
      <c r="S80" s="23"/>
      <c r="T80" s="23" t="s">
        <v>107</v>
      </c>
      <c r="U80" s="26">
        <f t="shared" si="23"/>
        <v>41691.599999999999</v>
      </c>
      <c r="V80" s="27">
        <f t="shared" si="24"/>
        <v>50863.75</v>
      </c>
      <c r="W80" s="24">
        <f t="shared" si="25"/>
        <v>31498</v>
      </c>
      <c r="X80" s="25">
        <f t="shared" si="26"/>
        <v>38427.56</v>
      </c>
      <c r="Y80" s="26">
        <f t="shared" si="27"/>
        <v>5211.45</v>
      </c>
      <c r="Z80" s="446">
        <f t="shared" si="28"/>
        <v>6357.97</v>
      </c>
      <c r="AA80" s="415">
        <v>3937.25</v>
      </c>
      <c r="AB80" s="25">
        <f t="shared" si="29"/>
        <v>4803.45</v>
      </c>
      <c r="AC80" s="26">
        <v>3628.8</v>
      </c>
      <c r="AD80" s="231">
        <f t="shared" si="30"/>
        <v>8.5000551146384495E-2</v>
      </c>
      <c r="AF80" s="402"/>
    </row>
    <row r="81" spans="1:32" ht="22.5" x14ac:dyDescent="0.25">
      <c r="A81" s="298" t="s">
        <v>285</v>
      </c>
      <c r="B81" s="322" t="s">
        <v>259</v>
      </c>
      <c r="C81" s="76" t="s">
        <v>33</v>
      </c>
      <c r="D81" s="211" t="s">
        <v>19</v>
      </c>
      <c r="E81" s="263">
        <v>243100</v>
      </c>
      <c r="F81" s="296" t="s">
        <v>393</v>
      </c>
      <c r="G81" s="77" t="s">
        <v>152</v>
      </c>
      <c r="H81" s="78">
        <v>3</v>
      </c>
      <c r="I81" s="78" t="s">
        <v>15</v>
      </c>
      <c r="J81" s="78">
        <v>94</v>
      </c>
      <c r="K81" s="78" t="s">
        <v>94</v>
      </c>
      <c r="L81" s="78">
        <v>8</v>
      </c>
      <c r="M81" s="94" t="s">
        <v>110</v>
      </c>
      <c r="N81" s="31" t="s">
        <v>12</v>
      </c>
      <c r="O81" s="95">
        <v>12</v>
      </c>
      <c r="P81" s="92">
        <v>24</v>
      </c>
      <c r="Q81" s="96" t="s">
        <v>21</v>
      </c>
      <c r="R81" s="96" t="s">
        <v>20</v>
      </c>
      <c r="S81" s="96" t="s">
        <v>142</v>
      </c>
      <c r="T81" s="96"/>
      <c r="U81" s="79">
        <f t="shared" si="23"/>
        <v>3041.52</v>
      </c>
      <c r="V81" s="80">
        <f t="shared" si="24"/>
        <v>3710.65</v>
      </c>
      <c r="W81" s="81">
        <f t="shared" si="25"/>
        <v>2297.88</v>
      </c>
      <c r="X81" s="82">
        <f t="shared" si="26"/>
        <v>2803.41</v>
      </c>
      <c r="Y81" s="79">
        <f t="shared" si="27"/>
        <v>253.46</v>
      </c>
      <c r="Z81" s="452">
        <f t="shared" si="28"/>
        <v>309.22000000000003</v>
      </c>
      <c r="AA81" s="420">
        <v>191.49</v>
      </c>
      <c r="AB81" s="82">
        <f t="shared" si="29"/>
        <v>233.62</v>
      </c>
      <c r="AC81" s="79">
        <v>176.49</v>
      </c>
      <c r="AD81" s="236">
        <f t="shared" si="30"/>
        <v>8.4990651028386877E-2</v>
      </c>
      <c r="AF81" s="402"/>
    </row>
    <row r="82" spans="1:32" ht="22.5" x14ac:dyDescent="0.25">
      <c r="A82" s="298" t="s">
        <v>285</v>
      </c>
      <c r="B82" s="322" t="s">
        <v>259</v>
      </c>
      <c r="C82" s="76" t="s">
        <v>33</v>
      </c>
      <c r="D82" s="211" t="s">
        <v>19</v>
      </c>
      <c r="E82" s="263">
        <v>242400</v>
      </c>
      <c r="F82" s="296" t="s">
        <v>321</v>
      </c>
      <c r="G82" s="77" t="s">
        <v>150</v>
      </c>
      <c r="H82" s="78">
        <v>3</v>
      </c>
      <c r="I82" s="78" t="s">
        <v>15</v>
      </c>
      <c r="J82" s="78">
        <v>132</v>
      </c>
      <c r="K82" s="78" t="s">
        <v>147</v>
      </c>
      <c r="L82" s="78">
        <v>8</v>
      </c>
      <c r="M82" s="94" t="s">
        <v>148</v>
      </c>
      <c r="N82" s="31" t="s">
        <v>12</v>
      </c>
      <c r="O82" s="95">
        <v>7</v>
      </c>
      <c r="P82" s="92">
        <v>36</v>
      </c>
      <c r="Q82" s="96" t="s">
        <v>21</v>
      </c>
      <c r="R82" s="96" t="s">
        <v>20</v>
      </c>
      <c r="S82" s="96"/>
      <c r="T82" s="96"/>
      <c r="U82" s="79">
        <f t="shared" ref="U82" si="32">Y82*O82</f>
        <v>1397.4099999999999</v>
      </c>
      <c r="V82" s="80">
        <f t="shared" si="24"/>
        <v>1704.84</v>
      </c>
      <c r="W82" s="81">
        <f t="shared" si="25"/>
        <v>1055.74</v>
      </c>
      <c r="X82" s="82">
        <f t="shared" si="26"/>
        <v>1288</v>
      </c>
      <c r="Y82" s="79">
        <f t="shared" si="27"/>
        <v>199.63</v>
      </c>
      <c r="Z82" s="452">
        <f t="shared" si="28"/>
        <v>243.55</v>
      </c>
      <c r="AA82" s="420">
        <v>150.82</v>
      </c>
      <c r="AB82" s="82">
        <f t="shared" si="29"/>
        <v>184</v>
      </c>
      <c r="AC82" s="79">
        <v>139</v>
      </c>
      <c r="AD82" s="236">
        <f t="shared" si="30"/>
        <v>8.5035971223021534E-2</v>
      </c>
      <c r="AF82" s="402"/>
    </row>
    <row r="83" spans="1:32" ht="22.5" x14ac:dyDescent="0.25">
      <c r="A83" s="28" t="s">
        <v>285</v>
      </c>
      <c r="B83" s="321" t="s">
        <v>259</v>
      </c>
      <c r="C83" s="29" t="s">
        <v>33</v>
      </c>
      <c r="D83" s="30" t="s">
        <v>19</v>
      </c>
      <c r="E83" s="260">
        <v>120320</v>
      </c>
      <c r="F83" s="290" t="s">
        <v>322</v>
      </c>
      <c r="G83" s="31" t="s">
        <v>152</v>
      </c>
      <c r="H83" s="32">
        <v>2</v>
      </c>
      <c r="I83" s="32" t="s">
        <v>15</v>
      </c>
      <c r="J83" s="32">
        <v>184</v>
      </c>
      <c r="K83" s="32" t="s">
        <v>95</v>
      </c>
      <c r="L83" s="32">
        <v>8</v>
      </c>
      <c r="M83" s="91" t="s">
        <v>111</v>
      </c>
      <c r="N83" s="31" t="s">
        <v>12</v>
      </c>
      <c r="O83" s="92">
        <v>12</v>
      </c>
      <c r="P83" s="92">
        <v>24</v>
      </c>
      <c r="Q83" s="93" t="s">
        <v>21</v>
      </c>
      <c r="R83" s="93" t="s">
        <v>20</v>
      </c>
      <c r="S83" s="93"/>
      <c r="T83" s="93"/>
      <c r="U83" s="34">
        <f t="shared" si="23"/>
        <v>3022.44</v>
      </c>
      <c r="V83" s="35">
        <f t="shared" si="24"/>
        <v>3687.38</v>
      </c>
      <c r="W83" s="36">
        <f t="shared" si="25"/>
        <v>2283.48</v>
      </c>
      <c r="X83" s="37">
        <f t="shared" si="26"/>
        <v>2785.85</v>
      </c>
      <c r="Y83" s="34">
        <f t="shared" si="27"/>
        <v>251.87</v>
      </c>
      <c r="Z83" s="447">
        <f t="shared" si="28"/>
        <v>307.27999999999997</v>
      </c>
      <c r="AA83" s="416">
        <v>190.29</v>
      </c>
      <c r="AB83" s="37">
        <f t="shared" si="29"/>
        <v>232.15</v>
      </c>
      <c r="AC83" s="34">
        <v>175.38</v>
      </c>
      <c r="AD83" s="232">
        <f t="shared" si="30"/>
        <v>8.5015395141977423E-2</v>
      </c>
      <c r="AF83" s="402"/>
    </row>
    <row r="84" spans="1:32" ht="23.25" thickBot="1" x14ac:dyDescent="0.3">
      <c r="A84" s="66" t="s">
        <v>285</v>
      </c>
      <c r="B84" s="326" t="s">
        <v>259</v>
      </c>
      <c r="C84" s="67" t="s">
        <v>33</v>
      </c>
      <c r="D84" s="97" t="s">
        <v>19</v>
      </c>
      <c r="E84" s="261">
        <v>120158</v>
      </c>
      <c r="F84" s="291" t="s">
        <v>323</v>
      </c>
      <c r="G84" s="69" t="s">
        <v>150</v>
      </c>
      <c r="H84" s="70">
        <v>2</v>
      </c>
      <c r="I84" s="70" t="s">
        <v>15</v>
      </c>
      <c r="J84" s="70">
        <v>184</v>
      </c>
      <c r="K84" s="70" t="s">
        <v>95</v>
      </c>
      <c r="L84" s="70">
        <v>4</v>
      </c>
      <c r="M84" s="98" t="s">
        <v>111</v>
      </c>
      <c r="N84" s="69" t="s">
        <v>12</v>
      </c>
      <c r="O84" s="99">
        <v>24</v>
      </c>
      <c r="P84" s="99">
        <v>24</v>
      </c>
      <c r="Q84" s="100" t="s">
        <v>21</v>
      </c>
      <c r="R84" s="100" t="s">
        <v>28</v>
      </c>
      <c r="S84" s="100"/>
      <c r="T84" s="100"/>
      <c r="U84" s="72">
        <f t="shared" si="23"/>
        <v>2659.2</v>
      </c>
      <c r="V84" s="73">
        <f t="shared" si="24"/>
        <v>3244.22</v>
      </c>
      <c r="W84" s="74">
        <f t="shared" si="25"/>
        <v>2009.04</v>
      </c>
      <c r="X84" s="75">
        <f t="shared" si="26"/>
        <v>2451.0300000000002</v>
      </c>
      <c r="Y84" s="72">
        <f t="shared" si="27"/>
        <v>110.8</v>
      </c>
      <c r="Z84" s="448">
        <f t="shared" si="28"/>
        <v>135.18</v>
      </c>
      <c r="AA84" s="417">
        <v>83.71</v>
      </c>
      <c r="AB84" s="75">
        <f t="shared" si="29"/>
        <v>102.13</v>
      </c>
      <c r="AC84" s="72">
        <v>77.150000000000006</v>
      </c>
      <c r="AD84" s="233">
        <f t="shared" si="30"/>
        <v>8.5029163966299226E-2</v>
      </c>
      <c r="AF84" s="402"/>
    </row>
    <row r="85" spans="1:32" ht="15" x14ac:dyDescent="0.25">
      <c r="A85" s="54" t="s">
        <v>286</v>
      </c>
      <c r="B85" s="323" t="s">
        <v>12</v>
      </c>
      <c r="C85" s="55" t="s">
        <v>34</v>
      </c>
      <c r="D85" s="56" t="s">
        <v>11</v>
      </c>
      <c r="E85" s="275">
        <v>557500</v>
      </c>
      <c r="F85" s="268" t="s">
        <v>176</v>
      </c>
      <c r="G85" s="57" t="s">
        <v>12</v>
      </c>
      <c r="H85" s="57" t="s">
        <v>12</v>
      </c>
      <c r="I85" s="58" t="s">
        <v>15</v>
      </c>
      <c r="J85" s="57" t="s">
        <v>12</v>
      </c>
      <c r="K85" s="57" t="s">
        <v>12</v>
      </c>
      <c r="L85" s="57" t="s">
        <v>12</v>
      </c>
      <c r="M85" s="57" t="s">
        <v>12</v>
      </c>
      <c r="N85" s="57" t="s">
        <v>12</v>
      </c>
      <c r="O85" s="58">
        <v>4</v>
      </c>
      <c r="P85" s="58">
        <v>30</v>
      </c>
      <c r="Q85" s="59" t="s">
        <v>16</v>
      </c>
      <c r="R85" s="59"/>
      <c r="S85" s="59"/>
      <c r="T85" s="59" t="s">
        <v>107</v>
      </c>
      <c r="U85" s="60">
        <f t="shared" si="23"/>
        <v>25542.52</v>
      </c>
      <c r="V85" s="61">
        <f t="shared" si="24"/>
        <v>31161.87</v>
      </c>
      <c r="W85" s="17">
        <f t="shared" si="25"/>
        <v>19297.36</v>
      </c>
      <c r="X85" s="62">
        <f t="shared" si="26"/>
        <v>23542.78</v>
      </c>
      <c r="Y85" s="60">
        <f t="shared" si="27"/>
        <v>6385.63</v>
      </c>
      <c r="Z85" s="451">
        <f t="shared" si="28"/>
        <v>7790.47</v>
      </c>
      <c r="AA85" s="414">
        <v>4824.34</v>
      </c>
      <c r="AB85" s="62">
        <f t="shared" si="29"/>
        <v>5885.69</v>
      </c>
      <c r="AC85" s="60">
        <v>4446.3999999999996</v>
      </c>
      <c r="AD85" s="235">
        <f t="shared" si="30"/>
        <v>8.4999100395825922E-2</v>
      </c>
      <c r="AF85" s="402"/>
    </row>
    <row r="86" spans="1:32" ht="15" x14ac:dyDescent="0.25">
      <c r="A86" s="18" t="s">
        <v>286</v>
      </c>
      <c r="B86" s="320" t="s">
        <v>12</v>
      </c>
      <c r="C86" s="19" t="s">
        <v>34</v>
      </c>
      <c r="D86" s="20" t="s">
        <v>11</v>
      </c>
      <c r="E86" s="276">
        <v>557508</v>
      </c>
      <c r="F86" s="270" t="s">
        <v>177</v>
      </c>
      <c r="G86" s="21" t="s">
        <v>12</v>
      </c>
      <c r="H86" s="21" t="s">
        <v>12</v>
      </c>
      <c r="I86" s="22" t="s">
        <v>17</v>
      </c>
      <c r="J86" s="21" t="s">
        <v>12</v>
      </c>
      <c r="K86" s="21" t="s">
        <v>12</v>
      </c>
      <c r="L86" s="21" t="s">
        <v>12</v>
      </c>
      <c r="M86" s="21" t="s">
        <v>12</v>
      </c>
      <c r="N86" s="21" t="s">
        <v>12</v>
      </c>
      <c r="O86" s="22">
        <v>4</v>
      </c>
      <c r="P86" s="22">
        <v>30</v>
      </c>
      <c r="Q86" s="23" t="s">
        <v>16</v>
      </c>
      <c r="R86" s="23"/>
      <c r="S86" s="23"/>
      <c r="T86" s="23" t="s">
        <v>107</v>
      </c>
      <c r="U86" s="26">
        <f t="shared" si="23"/>
        <v>25542.52</v>
      </c>
      <c r="V86" s="27">
        <f t="shared" si="24"/>
        <v>31161.87</v>
      </c>
      <c r="W86" s="24">
        <f t="shared" si="25"/>
        <v>19297.36</v>
      </c>
      <c r="X86" s="25">
        <f t="shared" si="26"/>
        <v>23542.78</v>
      </c>
      <c r="Y86" s="26">
        <f t="shared" si="27"/>
        <v>6385.63</v>
      </c>
      <c r="Z86" s="446">
        <f t="shared" si="28"/>
        <v>7790.47</v>
      </c>
      <c r="AA86" s="415">
        <v>4824.34</v>
      </c>
      <c r="AB86" s="25">
        <f t="shared" si="29"/>
        <v>5885.69</v>
      </c>
      <c r="AC86" s="26">
        <v>4446.3999999999996</v>
      </c>
      <c r="AD86" s="231">
        <f t="shared" si="30"/>
        <v>8.4999100395825922E-2</v>
      </c>
      <c r="AF86" s="402"/>
    </row>
    <row r="87" spans="1:32" ht="22.5" x14ac:dyDescent="0.25">
      <c r="A87" s="28" t="s">
        <v>351</v>
      </c>
      <c r="B87" s="321" t="s">
        <v>260</v>
      </c>
      <c r="C87" s="29" t="s">
        <v>12</v>
      </c>
      <c r="D87" s="348" t="s">
        <v>19</v>
      </c>
      <c r="E87" s="260">
        <v>127521</v>
      </c>
      <c r="F87" s="290" t="s">
        <v>365</v>
      </c>
      <c r="G87" s="31" t="s">
        <v>152</v>
      </c>
      <c r="H87" s="32">
        <v>2</v>
      </c>
      <c r="I87" s="32" t="s">
        <v>15</v>
      </c>
      <c r="J87" s="31" t="s">
        <v>12</v>
      </c>
      <c r="K87" s="31" t="s">
        <v>12</v>
      </c>
      <c r="L87" s="32">
        <v>1</v>
      </c>
      <c r="M87" s="91" t="s">
        <v>112</v>
      </c>
      <c r="N87" s="31" t="s">
        <v>12</v>
      </c>
      <c r="O87" s="92">
        <v>27</v>
      </c>
      <c r="P87" s="92">
        <v>42</v>
      </c>
      <c r="Q87" s="93" t="s">
        <v>21</v>
      </c>
      <c r="R87" s="93" t="s">
        <v>20</v>
      </c>
      <c r="S87" s="93" t="s">
        <v>142</v>
      </c>
      <c r="T87" s="93"/>
      <c r="U87" s="34">
        <f t="shared" ref="U87:U89" si="33">Y87*O87</f>
        <v>6714.3600000000006</v>
      </c>
      <c r="V87" s="35">
        <f>ROUND(U87*1.22,2)</f>
        <v>8191.52</v>
      </c>
      <c r="W87" s="36">
        <f t="shared" si="25"/>
        <v>5072.76</v>
      </c>
      <c r="X87" s="37">
        <f t="shared" si="26"/>
        <v>6188.77</v>
      </c>
      <c r="Y87" s="34">
        <f t="shared" si="27"/>
        <v>248.68</v>
      </c>
      <c r="Z87" s="447">
        <f t="shared" si="28"/>
        <v>303.39</v>
      </c>
      <c r="AA87" s="416">
        <v>187.88</v>
      </c>
      <c r="AB87" s="37">
        <f t="shared" si="29"/>
        <v>229.21</v>
      </c>
      <c r="AC87" s="34">
        <v>173.16</v>
      </c>
      <c r="AD87" s="232">
        <f t="shared" si="30"/>
        <v>8.5008085008084988E-2</v>
      </c>
      <c r="AF87" s="402"/>
    </row>
    <row r="88" spans="1:32" ht="22.5" x14ac:dyDescent="0.25">
      <c r="A88" s="28" t="s">
        <v>351</v>
      </c>
      <c r="B88" s="321" t="s">
        <v>260</v>
      </c>
      <c r="C88" s="29" t="s">
        <v>12</v>
      </c>
      <c r="D88" s="30" t="s">
        <v>19</v>
      </c>
      <c r="E88" s="260">
        <v>127531</v>
      </c>
      <c r="F88" s="290" t="s">
        <v>324</v>
      </c>
      <c r="G88" s="31" t="s">
        <v>150</v>
      </c>
      <c r="H88" s="32">
        <v>2</v>
      </c>
      <c r="I88" s="32" t="s">
        <v>15</v>
      </c>
      <c r="J88" s="31" t="s">
        <v>12</v>
      </c>
      <c r="K88" s="31" t="s">
        <v>12</v>
      </c>
      <c r="L88" s="32">
        <v>1</v>
      </c>
      <c r="M88" s="91" t="s">
        <v>113</v>
      </c>
      <c r="N88" s="31" t="s">
        <v>12</v>
      </c>
      <c r="O88" s="92">
        <v>27</v>
      </c>
      <c r="P88" s="92">
        <v>42</v>
      </c>
      <c r="Q88" s="93" t="s">
        <v>21</v>
      </c>
      <c r="R88" s="93" t="s">
        <v>20</v>
      </c>
      <c r="S88" s="93" t="s">
        <v>142</v>
      </c>
      <c r="T88" s="93"/>
      <c r="U88" s="34">
        <f t="shared" si="33"/>
        <v>6455.97</v>
      </c>
      <c r="V88" s="35">
        <f t="shared" si="24"/>
        <v>7876.28</v>
      </c>
      <c r="W88" s="36">
        <f t="shared" si="25"/>
        <v>4877.55</v>
      </c>
      <c r="X88" s="37">
        <f t="shared" si="26"/>
        <v>5950.61</v>
      </c>
      <c r="Y88" s="34">
        <f t="shared" si="27"/>
        <v>239.11</v>
      </c>
      <c r="Z88" s="447">
        <f t="shared" si="28"/>
        <v>291.70999999999998</v>
      </c>
      <c r="AA88" s="416">
        <v>180.65</v>
      </c>
      <c r="AB88" s="37">
        <f t="shared" si="29"/>
        <v>220.39</v>
      </c>
      <c r="AC88" s="79">
        <v>166.5</v>
      </c>
      <c r="AD88" s="236">
        <f t="shared" si="30"/>
        <v>8.4984984984985079E-2</v>
      </c>
      <c r="AF88" s="402"/>
    </row>
    <row r="89" spans="1:32" ht="23.25" thickBot="1" x14ac:dyDescent="0.3">
      <c r="A89" s="66" t="s">
        <v>351</v>
      </c>
      <c r="B89" s="326" t="s">
        <v>260</v>
      </c>
      <c r="C89" s="67" t="s">
        <v>12</v>
      </c>
      <c r="D89" s="97" t="s">
        <v>19</v>
      </c>
      <c r="E89" s="261">
        <v>127541</v>
      </c>
      <c r="F89" s="290" t="s">
        <v>366</v>
      </c>
      <c r="G89" s="69" t="s">
        <v>151</v>
      </c>
      <c r="H89" s="70">
        <v>1</v>
      </c>
      <c r="I89" s="70" t="s">
        <v>15</v>
      </c>
      <c r="J89" s="69" t="s">
        <v>12</v>
      </c>
      <c r="K89" s="69" t="s">
        <v>12</v>
      </c>
      <c r="L89" s="70">
        <v>1</v>
      </c>
      <c r="M89" s="98" t="s">
        <v>114</v>
      </c>
      <c r="N89" s="69" t="s">
        <v>12</v>
      </c>
      <c r="O89" s="99">
        <v>27</v>
      </c>
      <c r="P89" s="99">
        <v>42</v>
      </c>
      <c r="Q89" s="100" t="s">
        <v>21</v>
      </c>
      <c r="R89" s="100" t="s">
        <v>20</v>
      </c>
      <c r="S89" s="100" t="s">
        <v>142</v>
      </c>
      <c r="T89" s="100"/>
      <c r="U89" s="72">
        <f t="shared" si="33"/>
        <v>5509.35</v>
      </c>
      <c r="V89" s="73">
        <f t="shared" si="24"/>
        <v>6721.41</v>
      </c>
      <c r="W89" s="74">
        <f t="shared" si="25"/>
        <v>4162.32</v>
      </c>
      <c r="X89" s="75">
        <f t="shared" si="26"/>
        <v>5078.03</v>
      </c>
      <c r="Y89" s="72">
        <f t="shared" si="27"/>
        <v>204.05</v>
      </c>
      <c r="Z89" s="448">
        <f t="shared" si="28"/>
        <v>248.94</v>
      </c>
      <c r="AA89" s="417">
        <v>154.16</v>
      </c>
      <c r="AB89" s="75">
        <f t="shared" si="29"/>
        <v>188.08</v>
      </c>
      <c r="AC89" s="72">
        <v>142.08000000000001</v>
      </c>
      <c r="AD89" s="233">
        <f t="shared" si="30"/>
        <v>8.5022522522522292E-2</v>
      </c>
      <c r="AF89" s="402"/>
    </row>
    <row r="90" spans="1:32" ht="15" x14ac:dyDescent="0.25">
      <c r="A90" s="18" t="s">
        <v>287</v>
      </c>
      <c r="B90" s="320" t="s">
        <v>12</v>
      </c>
      <c r="C90" s="19" t="s">
        <v>35</v>
      </c>
      <c r="D90" s="20" t="s">
        <v>11</v>
      </c>
      <c r="E90" s="269">
        <v>472054</v>
      </c>
      <c r="F90" s="270" t="s">
        <v>178</v>
      </c>
      <c r="G90" s="21" t="s">
        <v>12</v>
      </c>
      <c r="H90" s="21" t="s">
        <v>12</v>
      </c>
      <c r="I90" s="22" t="s">
        <v>13</v>
      </c>
      <c r="J90" s="21" t="s">
        <v>12</v>
      </c>
      <c r="K90" s="21" t="s">
        <v>12</v>
      </c>
      <c r="L90" s="21" t="s">
        <v>12</v>
      </c>
      <c r="M90" s="21" t="s">
        <v>12</v>
      </c>
      <c r="N90" s="21" t="s">
        <v>12</v>
      </c>
      <c r="O90" s="22">
        <v>1</v>
      </c>
      <c r="P90" s="22">
        <v>68</v>
      </c>
      <c r="Q90" s="23" t="s">
        <v>36</v>
      </c>
      <c r="R90" s="23"/>
      <c r="S90" s="23"/>
      <c r="T90" s="23"/>
      <c r="U90" s="87">
        <f t="shared" si="23"/>
        <v>51020.7</v>
      </c>
      <c r="V90" s="88">
        <f t="shared" si="24"/>
        <v>62245.25</v>
      </c>
      <c r="W90" s="89">
        <f t="shared" si="25"/>
        <v>38546.14</v>
      </c>
      <c r="X90" s="90">
        <f t="shared" si="26"/>
        <v>47026.29</v>
      </c>
      <c r="Y90" s="87">
        <f t="shared" si="27"/>
        <v>51020.7</v>
      </c>
      <c r="Z90" s="454">
        <f t="shared" si="28"/>
        <v>62245.25</v>
      </c>
      <c r="AA90" s="422">
        <v>38546.14</v>
      </c>
      <c r="AB90" s="90">
        <f t="shared" si="29"/>
        <v>47026.29</v>
      </c>
      <c r="AC90" s="87">
        <v>35526.400000000001</v>
      </c>
      <c r="AD90" s="239">
        <f t="shared" si="30"/>
        <v>8.4999887407674279E-2</v>
      </c>
      <c r="AF90" s="402"/>
    </row>
    <row r="91" spans="1:32" ht="23.25" thickBot="1" x14ac:dyDescent="0.3">
      <c r="A91" s="66" t="s">
        <v>349</v>
      </c>
      <c r="B91" s="326" t="s">
        <v>261</v>
      </c>
      <c r="C91" s="67" t="s">
        <v>35</v>
      </c>
      <c r="D91" s="68" t="s">
        <v>19</v>
      </c>
      <c r="E91" s="261">
        <v>472272</v>
      </c>
      <c r="F91" s="291" t="s">
        <v>333</v>
      </c>
      <c r="G91" s="69" t="s">
        <v>150</v>
      </c>
      <c r="H91" s="70">
        <v>2</v>
      </c>
      <c r="I91" s="70" t="s">
        <v>15</v>
      </c>
      <c r="J91" s="69">
        <v>1217</v>
      </c>
      <c r="K91" s="70" t="s">
        <v>96</v>
      </c>
      <c r="L91" s="70">
        <v>1</v>
      </c>
      <c r="M91" s="98" t="s">
        <v>115</v>
      </c>
      <c r="N91" s="70" t="s">
        <v>12</v>
      </c>
      <c r="O91" s="99">
        <v>8</v>
      </c>
      <c r="P91" s="99">
        <v>42</v>
      </c>
      <c r="Q91" s="100" t="s">
        <v>21</v>
      </c>
      <c r="R91" s="100" t="s">
        <v>20</v>
      </c>
      <c r="S91" s="100" t="s">
        <v>142</v>
      </c>
      <c r="T91" s="100"/>
      <c r="U91" s="72">
        <f t="shared" si="23"/>
        <v>3366.8</v>
      </c>
      <c r="V91" s="73">
        <f t="shared" si="24"/>
        <v>4107.5</v>
      </c>
      <c r="W91" s="74">
        <f t="shared" si="25"/>
        <v>2543.6</v>
      </c>
      <c r="X91" s="75">
        <f t="shared" si="26"/>
        <v>3103.19</v>
      </c>
      <c r="Y91" s="72">
        <f t="shared" si="27"/>
        <v>420.85</v>
      </c>
      <c r="Z91" s="448">
        <f t="shared" si="28"/>
        <v>513.44000000000005</v>
      </c>
      <c r="AA91" s="417">
        <v>317.95</v>
      </c>
      <c r="AB91" s="75">
        <f t="shared" si="29"/>
        <v>387.9</v>
      </c>
      <c r="AC91" s="72">
        <v>293.04000000000002</v>
      </c>
      <c r="AD91" s="233">
        <f t="shared" si="30"/>
        <v>8.5005460005459943E-2</v>
      </c>
      <c r="AF91" s="402"/>
    </row>
    <row r="92" spans="1:32" ht="15" x14ac:dyDescent="0.25">
      <c r="A92" s="54" t="s">
        <v>288</v>
      </c>
      <c r="B92" s="323" t="s">
        <v>12</v>
      </c>
      <c r="C92" s="55" t="s">
        <v>37</v>
      </c>
      <c r="D92" s="56" t="s">
        <v>11</v>
      </c>
      <c r="E92" s="267">
        <v>681000</v>
      </c>
      <c r="F92" s="268" t="s">
        <v>179</v>
      </c>
      <c r="G92" s="57" t="s">
        <v>12</v>
      </c>
      <c r="H92" s="57" t="s">
        <v>12</v>
      </c>
      <c r="I92" s="58" t="s">
        <v>15</v>
      </c>
      <c r="J92" s="57" t="s">
        <v>12</v>
      </c>
      <c r="K92" s="57" t="s">
        <v>12</v>
      </c>
      <c r="L92" s="57" t="s">
        <v>12</v>
      </c>
      <c r="M92" s="57" t="s">
        <v>12</v>
      </c>
      <c r="N92" s="57" t="s">
        <v>12</v>
      </c>
      <c r="O92" s="58">
        <v>1</v>
      </c>
      <c r="P92" s="58">
        <v>176</v>
      </c>
      <c r="Q92" s="59" t="s">
        <v>16</v>
      </c>
      <c r="R92" s="59"/>
      <c r="S92" s="59"/>
      <c r="T92" s="59"/>
      <c r="U92" s="83">
        <f t="shared" si="23"/>
        <v>6633.33</v>
      </c>
      <c r="V92" s="84">
        <f t="shared" si="24"/>
        <v>8092.66</v>
      </c>
      <c r="W92" s="85">
        <f t="shared" si="25"/>
        <v>5011.4799999999996</v>
      </c>
      <c r="X92" s="86">
        <f t="shared" si="26"/>
        <v>6114.01</v>
      </c>
      <c r="Y92" s="83">
        <f t="shared" si="27"/>
        <v>6633.33</v>
      </c>
      <c r="Z92" s="453">
        <f t="shared" si="28"/>
        <v>8092.66</v>
      </c>
      <c r="AA92" s="421">
        <v>5011.4799999999996</v>
      </c>
      <c r="AB92" s="86">
        <f t="shared" si="29"/>
        <v>6114.01</v>
      </c>
      <c r="AC92" s="83">
        <v>4618.88</v>
      </c>
      <c r="AD92" s="238">
        <f t="shared" si="30"/>
        <v>8.4998960787030509E-2</v>
      </c>
      <c r="AF92" s="402"/>
    </row>
    <row r="93" spans="1:32" ht="15" x14ac:dyDescent="0.25">
      <c r="A93" s="18" t="s">
        <v>288</v>
      </c>
      <c r="B93" s="320" t="s">
        <v>12</v>
      </c>
      <c r="C93" s="19" t="s">
        <v>37</v>
      </c>
      <c r="D93" s="20" t="s">
        <v>11</v>
      </c>
      <c r="E93" s="269">
        <v>681008</v>
      </c>
      <c r="F93" s="270" t="s">
        <v>180</v>
      </c>
      <c r="G93" s="21" t="s">
        <v>12</v>
      </c>
      <c r="H93" s="21" t="s">
        <v>12</v>
      </c>
      <c r="I93" s="22" t="s">
        <v>17</v>
      </c>
      <c r="J93" s="21" t="s">
        <v>12</v>
      </c>
      <c r="K93" s="21" t="s">
        <v>12</v>
      </c>
      <c r="L93" s="21" t="s">
        <v>12</v>
      </c>
      <c r="M93" s="21" t="s">
        <v>12</v>
      </c>
      <c r="N93" s="21" t="s">
        <v>12</v>
      </c>
      <c r="O93" s="22">
        <v>1</v>
      </c>
      <c r="P93" s="22">
        <v>176</v>
      </c>
      <c r="Q93" s="23" t="s">
        <v>16</v>
      </c>
      <c r="R93" s="23"/>
      <c r="S93" s="23"/>
      <c r="T93" s="23"/>
      <c r="U93" s="87">
        <f t="shared" si="23"/>
        <v>6633.33</v>
      </c>
      <c r="V93" s="88">
        <f t="shared" si="24"/>
        <v>8092.66</v>
      </c>
      <c r="W93" s="89">
        <f t="shared" si="25"/>
        <v>5011.4799999999996</v>
      </c>
      <c r="X93" s="90">
        <f t="shared" si="26"/>
        <v>6114.01</v>
      </c>
      <c r="Y93" s="87">
        <f t="shared" si="27"/>
        <v>6633.33</v>
      </c>
      <c r="Z93" s="454">
        <f t="shared" si="28"/>
        <v>8092.66</v>
      </c>
      <c r="AA93" s="422">
        <v>5011.4799999999996</v>
      </c>
      <c r="AB93" s="90">
        <f t="shared" si="29"/>
        <v>6114.01</v>
      </c>
      <c r="AC93" s="87">
        <v>4618.88</v>
      </c>
      <c r="AD93" s="239">
        <f t="shared" si="30"/>
        <v>8.4998960787030509E-2</v>
      </c>
      <c r="AF93" s="402"/>
    </row>
    <row r="94" spans="1:32" ht="15" x14ac:dyDescent="0.25">
      <c r="A94" s="18" t="s">
        <v>288</v>
      </c>
      <c r="B94" s="320" t="s">
        <v>12</v>
      </c>
      <c r="C94" s="19" t="s">
        <v>37</v>
      </c>
      <c r="D94" s="20" t="s">
        <v>11</v>
      </c>
      <c r="E94" s="269">
        <v>682000</v>
      </c>
      <c r="F94" s="270" t="s">
        <v>181</v>
      </c>
      <c r="G94" s="21" t="s">
        <v>12</v>
      </c>
      <c r="H94" s="21" t="s">
        <v>12</v>
      </c>
      <c r="I94" s="22" t="s">
        <v>15</v>
      </c>
      <c r="J94" s="21" t="s">
        <v>12</v>
      </c>
      <c r="K94" s="21" t="s">
        <v>12</v>
      </c>
      <c r="L94" s="21" t="s">
        <v>12</v>
      </c>
      <c r="M94" s="21" t="s">
        <v>12</v>
      </c>
      <c r="N94" s="21" t="s">
        <v>12</v>
      </c>
      <c r="O94" s="22">
        <v>1</v>
      </c>
      <c r="P94" s="22">
        <v>96</v>
      </c>
      <c r="Q94" s="23" t="s">
        <v>16</v>
      </c>
      <c r="R94" s="23"/>
      <c r="S94" s="23"/>
      <c r="T94" s="23"/>
      <c r="U94" s="87">
        <f t="shared" si="23"/>
        <v>8412.31</v>
      </c>
      <c r="V94" s="88">
        <f t="shared" si="24"/>
        <v>10263.02</v>
      </c>
      <c r="W94" s="89">
        <f t="shared" si="25"/>
        <v>6355.5</v>
      </c>
      <c r="X94" s="90">
        <f t="shared" si="26"/>
        <v>7753.71</v>
      </c>
      <c r="Y94" s="87">
        <f t="shared" si="27"/>
        <v>8412.31</v>
      </c>
      <c r="Z94" s="454">
        <f t="shared" si="28"/>
        <v>10263.02</v>
      </c>
      <c r="AA94" s="422">
        <v>6355.5</v>
      </c>
      <c r="AB94" s="90">
        <f t="shared" si="29"/>
        <v>7753.71</v>
      </c>
      <c r="AC94" s="87">
        <v>5857.6</v>
      </c>
      <c r="AD94" s="239">
        <f t="shared" si="30"/>
        <v>8.5000682873531686E-2</v>
      </c>
      <c r="AF94" s="402"/>
    </row>
    <row r="95" spans="1:32" ht="15" x14ac:dyDescent="0.25">
      <c r="A95" s="18" t="s">
        <v>288</v>
      </c>
      <c r="B95" s="320" t="s">
        <v>12</v>
      </c>
      <c r="C95" s="19" t="s">
        <v>37</v>
      </c>
      <c r="D95" s="20" t="s">
        <v>11</v>
      </c>
      <c r="E95" s="269">
        <v>682008</v>
      </c>
      <c r="F95" s="270" t="s">
        <v>182</v>
      </c>
      <c r="G95" s="21" t="s">
        <v>12</v>
      </c>
      <c r="H95" s="21" t="s">
        <v>12</v>
      </c>
      <c r="I95" s="22" t="s">
        <v>17</v>
      </c>
      <c r="J95" s="21" t="s">
        <v>12</v>
      </c>
      <c r="K95" s="21" t="s">
        <v>12</v>
      </c>
      <c r="L95" s="21" t="s">
        <v>12</v>
      </c>
      <c r="M95" s="21" t="s">
        <v>12</v>
      </c>
      <c r="N95" s="21" t="s">
        <v>12</v>
      </c>
      <c r="O95" s="22">
        <v>1</v>
      </c>
      <c r="P95" s="22">
        <v>96</v>
      </c>
      <c r="Q95" s="23" t="s">
        <v>16</v>
      </c>
      <c r="R95" s="23"/>
      <c r="S95" s="23"/>
      <c r="T95" s="23"/>
      <c r="U95" s="87">
        <f t="shared" si="23"/>
        <v>8412.31</v>
      </c>
      <c r="V95" s="88">
        <f t="shared" si="24"/>
        <v>10263.02</v>
      </c>
      <c r="W95" s="89">
        <f t="shared" si="25"/>
        <v>6355.5</v>
      </c>
      <c r="X95" s="90">
        <f t="shared" si="26"/>
        <v>7753.71</v>
      </c>
      <c r="Y95" s="87">
        <f t="shared" si="27"/>
        <v>8412.31</v>
      </c>
      <c r="Z95" s="454">
        <f t="shared" si="28"/>
        <v>10263.02</v>
      </c>
      <c r="AA95" s="422">
        <v>6355.5</v>
      </c>
      <c r="AB95" s="90">
        <f t="shared" si="29"/>
        <v>7753.71</v>
      </c>
      <c r="AC95" s="87">
        <v>5857.6</v>
      </c>
      <c r="AD95" s="239">
        <f t="shared" si="30"/>
        <v>8.5000682873531686E-2</v>
      </c>
      <c r="AF95" s="402"/>
    </row>
    <row r="96" spans="1:32" ht="23.25" thickBot="1" x14ac:dyDescent="0.3">
      <c r="A96" s="28" t="s">
        <v>350</v>
      </c>
      <c r="B96" s="321" t="s">
        <v>262</v>
      </c>
      <c r="C96" s="29" t="s">
        <v>37</v>
      </c>
      <c r="D96" s="119" t="s">
        <v>19</v>
      </c>
      <c r="E96" s="262">
        <v>472261</v>
      </c>
      <c r="F96" s="290" t="s">
        <v>334</v>
      </c>
      <c r="G96" s="31" t="s">
        <v>150</v>
      </c>
      <c r="H96" s="31">
        <v>2</v>
      </c>
      <c r="I96" s="31" t="s">
        <v>15</v>
      </c>
      <c r="J96" s="31">
        <v>695</v>
      </c>
      <c r="K96" s="31" t="s">
        <v>96</v>
      </c>
      <c r="L96" s="31">
        <v>1</v>
      </c>
      <c r="M96" s="31" t="s">
        <v>239</v>
      </c>
      <c r="N96" s="31" t="s">
        <v>12</v>
      </c>
      <c r="O96" s="48">
        <v>12</v>
      </c>
      <c r="P96" s="48">
        <v>42</v>
      </c>
      <c r="Q96" s="49" t="s">
        <v>21</v>
      </c>
      <c r="R96" s="49" t="s">
        <v>20</v>
      </c>
      <c r="S96" s="49" t="s">
        <v>142</v>
      </c>
      <c r="T96" s="49"/>
      <c r="U96" s="50">
        <f t="shared" si="23"/>
        <v>3028.68</v>
      </c>
      <c r="V96" s="51">
        <f t="shared" si="24"/>
        <v>3694.99</v>
      </c>
      <c r="W96" s="52">
        <f t="shared" si="25"/>
        <v>2288.16</v>
      </c>
      <c r="X96" s="53">
        <f t="shared" si="26"/>
        <v>2791.56</v>
      </c>
      <c r="Y96" s="50">
        <f t="shared" si="27"/>
        <v>252.39</v>
      </c>
      <c r="Z96" s="449">
        <f t="shared" si="28"/>
        <v>307.92</v>
      </c>
      <c r="AA96" s="418">
        <v>190.68</v>
      </c>
      <c r="AB96" s="53">
        <f t="shared" si="29"/>
        <v>232.63</v>
      </c>
      <c r="AC96" s="50">
        <v>175.74</v>
      </c>
      <c r="AD96" s="234">
        <f t="shared" si="30"/>
        <v>8.5011949470809034E-2</v>
      </c>
      <c r="AF96" s="402"/>
    </row>
    <row r="97" spans="1:32" ht="15.75" thickBot="1" x14ac:dyDescent="0.3">
      <c r="A97" s="191" t="s">
        <v>291</v>
      </c>
      <c r="B97" s="65"/>
      <c r="C97" s="65"/>
      <c r="D97" s="408"/>
      <c r="E97" s="8"/>
      <c r="F97" s="9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170"/>
      <c r="V97" s="170"/>
      <c r="W97" s="170"/>
      <c r="X97" s="171"/>
      <c r="Y97" s="169"/>
      <c r="Z97" s="437"/>
      <c r="AA97" s="170"/>
      <c r="AB97" s="171"/>
      <c r="AC97" s="169"/>
      <c r="AD97" s="241"/>
      <c r="AF97" s="402"/>
    </row>
    <row r="98" spans="1:32" ht="15" x14ac:dyDescent="0.25">
      <c r="A98" s="18" t="s">
        <v>335</v>
      </c>
      <c r="B98" s="320" t="s">
        <v>267</v>
      </c>
      <c r="C98" s="19" t="s">
        <v>12</v>
      </c>
      <c r="D98" s="20" t="s">
        <v>11</v>
      </c>
      <c r="E98" s="269">
        <v>961100</v>
      </c>
      <c r="F98" s="270" t="s">
        <v>336</v>
      </c>
      <c r="G98" s="21" t="s">
        <v>12</v>
      </c>
      <c r="H98" s="21" t="s">
        <v>12</v>
      </c>
      <c r="I98" s="22" t="s">
        <v>15</v>
      </c>
      <c r="J98" s="21" t="s">
        <v>12</v>
      </c>
      <c r="K98" s="21" t="s">
        <v>12</v>
      </c>
      <c r="L98" s="21" t="s">
        <v>12</v>
      </c>
      <c r="M98" s="21" t="s">
        <v>12</v>
      </c>
      <c r="N98" s="21" t="s">
        <v>12</v>
      </c>
      <c r="O98" s="22">
        <v>30</v>
      </c>
      <c r="P98" s="22">
        <v>42</v>
      </c>
      <c r="Q98" s="23" t="s">
        <v>18</v>
      </c>
      <c r="R98" s="23"/>
      <c r="S98" s="23"/>
      <c r="T98" s="23" t="s">
        <v>107</v>
      </c>
      <c r="U98" s="87">
        <f>Y98*O98</f>
        <v>142838.39999999999</v>
      </c>
      <c r="V98" s="88">
        <f t="shared" ref="V98:V102" si="34">ROUND(U98*1.22,2)</f>
        <v>174262.85</v>
      </c>
      <c r="W98" s="89">
        <f>AA98*O98</f>
        <v>107914.5</v>
      </c>
      <c r="X98" s="90">
        <f t="shared" ref="X98:X102" si="35">ROUND(W98*1.22,2)</f>
        <v>131655.69</v>
      </c>
      <c r="Y98" s="87">
        <f>ROUND(AA98/(1-24.45%),2)</f>
        <v>4761.28</v>
      </c>
      <c r="Z98" s="454">
        <f t="shared" ref="Z98:Z102" si="36">ROUND(Y98*1.22,2)</f>
        <v>5808.76</v>
      </c>
      <c r="AA98" s="422">
        <v>3597.15</v>
      </c>
      <c r="AB98" s="90">
        <f t="shared" ref="AB98:AB102" si="37">ROUND(AA98*1.22,2)</f>
        <v>4388.5200000000004</v>
      </c>
      <c r="AC98" s="87">
        <v>3315.35</v>
      </c>
      <c r="AD98" s="239">
        <f>AA98/AC98-1</f>
        <v>8.4998567270424097E-2</v>
      </c>
      <c r="AF98" s="402"/>
    </row>
    <row r="99" spans="1:32" ht="15" x14ac:dyDescent="0.25">
      <c r="A99" s="18" t="s">
        <v>335</v>
      </c>
      <c r="B99" s="320" t="s">
        <v>267</v>
      </c>
      <c r="C99" s="19" t="s">
        <v>12</v>
      </c>
      <c r="D99" s="20" t="s">
        <v>11</v>
      </c>
      <c r="E99" s="269">
        <v>961108</v>
      </c>
      <c r="F99" s="270" t="s">
        <v>337</v>
      </c>
      <c r="G99" s="21" t="s">
        <v>12</v>
      </c>
      <c r="H99" s="21" t="s">
        <v>12</v>
      </c>
      <c r="I99" s="22" t="s">
        <v>17</v>
      </c>
      <c r="J99" s="21" t="s">
        <v>12</v>
      </c>
      <c r="K99" s="21" t="s">
        <v>12</v>
      </c>
      <c r="L99" s="21" t="s">
        <v>12</v>
      </c>
      <c r="M99" s="21" t="s">
        <v>12</v>
      </c>
      <c r="N99" s="21" t="s">
        <v>12</v>
      </c>
      <c r="O99" s="22">
        <v>30</v>
      </c>
      <c r="P99" s="22">
        <v>42</v>
      </c>
      <c r="Q99" s="23" t="s">
        <v>18</v>
      </c>
      <c r="R99" s="23"/>
      <c r="S99" s="23"/>
      <c r="T99" s="23" t="s">
        <v>107</v>
      </c>
      <c r="U99" s="87">
        <f t="shared" ref="U99" si="38">Y99*O99</f>
        <v>142838.39999999999</v>
      </c>
      <c r="V99" s="88">
        <f t="shared" si="34"/>
        <v>174262.85</v>
      </c>
      <c r="W99" s="89">
        <f>AA99*O99</f>
        <v>107914.5</v>
      </c>
      <c r="X99" s="90">
        <f t="shared" si="35"/>
        <v>131655.69</v>
      </c>
      <c r="Y99" s="87">
        <f>ROUND(AA99/(1-24.45%),2)</f>
        <v>4761.28</v>
      </c>
      <c r="Z99" s="454">
        <f t="shared" si="36"/>
        <v>5808.76</v>
      </c>
      <c r="AA99" s="422">
        <v>3597.15</v>
      </c>
      <c r="AB99" s="90">
        <f t="shared" si="37"/>
        <v>4388.5200000000004</v>
      </c>
      <c r="AC99" s="87">
        <v>3315.35</v>
      </c>
      <c r="AD99" s="239">
        <f>AA99/AC99-1</f>
        <v>8.4998567270424097E-2</v>
      </c>
      <c r="AF99" s="402"/>
    </row>
    <row r="100" spans="1:32" ht="22.5" x14ac:dyDescent="0.25">
      <c r="A100" s="28" t="s">
        <v>292</v>
      </c>
      <c r="B100" s="321" t="s">
        <v>267</v>
      </c>
      <c r="C100" s="29" t="s">
        <v>53</v>
      </c>
      <c r="D100" s="119" t="s">
        <v>19</v>
      </c>
      <c r="E100" s="178">
        <v>611600</v>
      </c>
      <c r="F100" s="292" t="s">
        <v>248</v>
      </c>
      <c r="G100" s="31" t="s">
        <v>151</v>
      </c>
      <c r="H100" s="31" t="s">
        <v>12</v>
      </c>
      <c r="I100" s="31" t="s">
        <v>12</v>
      </c>
      <c r="J100" s="31" t="s">
        <v>12</v>
      </c>
      <c r="K100" s="31" t="s">
        <v>12</v>
      </c>
      <c r="L100" s="31" t="s">
        <v>12</v>
      </c>
      <c r="M100" s="31" t="s">
        <v>12</v>
      </c>
      <c r="N100" s="31" t="s">
        <v>247</v>
      </c>
      <c r="O100" s="48">
        <v>12</v>
      </c>
      <c r="P100" s="48">
        <v>264</v>
      </c>
      <c r="Q100" s="49" t="s">
        <v>21</v>
      </c>
      <c r="R100" s="49" t="s">
        <v>12</v>
      </c>
      <c r="S100" s="112"/>
      <c r="T100" s="112"/>
      <c r="U100" s="50">
        <f t="shared" ref="U100:U102" si="39">Y100*O100</f>
        <v>6376.4400000000005</v>
      </c>
      <c r="V100" s="51">
        <f t="shared" si="34"/>
        <v>7779.26</v>
      </c>
      <c r="W100" s="52">
        <f>AA100*O100</f>
        <v>4817.3999999999996</v>
      </c>
      <c r="X100" s="53">
        <f t="shared" si="35"/>
        <v>5877.23</v>
      </c>
      <c r="Y100" s="50">
        <f>ROUND(AA100/(1-24.45%),2)</f>
        <v>531.37</v>
      </c>
      <c r="Z100" s="449">
        <f t="shared" si="36"/>
        <v>648.27</v>
      </c>
      <c r="AA100" s="418">
        <v>401.45</v>
      </c>
      <c r="AB100" s="53">
        <f t="shared" si="37"/>
        <v>489.77</v>
      </c>
      <c r="AC100" s="50">
        <v>370</v>
      </c>
      <c r="AD100" s="234">
        <f>AA100/AC100-1</f>
        <v>8.4999999999999964E-2</v>
      </c>
      <c r="AF100" s="402"/>
    </row>
    <row r="101" spans="1:32" ht="22.5" x14ac:dyDescent="0.25">
      <c r="A101" s="28" t="s">
        <v>292</v>
      </c>
      <c r="B101" s="321" t="s">
        <v>267</v>
      </c>
      <c r="C101" s="29" t="s">
        <v>53</v>
      </c>
      <c r="D101" s="30" t="s">
        <v>19</v>
      </c>
      <c r="E101" s="178">
        <v>611601</v>
      </c>
      <c r="F101" s="292" t="s">
        <v>250</v>
      </c>
      <c r="G101" s="31" t="s">
        <v>151</v>
      </c>
      <c r="H101" s="31" t="s">
        <v>12</v>
      </c>
      <c r="I101" s="31" t="s">
        <v>12</v>
      </c>
      <c r="J101" s="31" t="s">
        <v>12</v>
      </c>
      <c r="K101" s="31" t="s">
        <v>12</v>
      </c>
      <c r="L101" s="31" t="s">
        <v>12</v>
      </c>
      <c r="M101" s="31" t="s">
        <v>12</v>
      </c>
      <c r="N101" s="31" t="s">
        <v>247</v>
      </c>
      <c r="O101" s="48">
        <v>12</v>
      </c>
      <c r="P101" s="48">
        <v>264</v>
      </c>
      <c r="Q101" s="49" t="s">
        <v>21</v>
      </c>
      <c r="R101" s="49" t="s">
        <v>12</v>
      </c>
      <c r="S101" s="112"/>
      <c r="T101" s="112"/>
      <c r="U101" s="50">
        <f t="shared" si="39"/>
        <v>6376.4400000000005</v>
      </c>
      <c r="V101" s="51">
        <f t="shared" si="34"/>
        <v>7779.26</v>
      </c>
      <c r="W101" s="52">
        <f>AA101*O101</f>
        <v>4817.3999999999996</v>
      </c>
      <c r="X101" s="53">
        <f t="shared" si="35"/>
        <v>5877.23</v>
      </c>
      <c r="Y101" s="50">
        <f>ROUND(AA101/(1-24.45%),2)</f>
        <v>531.37</v>
      </c>
      <c r="Z101" s="449">
        <f t="shared" si="36"/>
        <v>648.27</v>
      </c>
      <c r="AA101" s="418">
        <v>401.45</v>
      </c>
      <c r="AB101" s="53">
        <f t="shared" si="37"/>
        <v>489.77</v>
      </c>
      <c r="AC101" s="50">
        <v>370</v>
      </c>
      <c r="AD101" s="234">
        <f>AA101/AC101-1</f>
        <v>8.4999999999999964E-2</v>
      </c>
      <c r="AF101" s="402"/>
    </row>
    <row r="102" spans="1:32" ht="23.25" thickBot="1" x14ac:dyDescent="0.3">
      <c r="A102" s="300" t="s">
        <v>292</v>
      </c>
      <c r="B102" s="328" t="s">
        <v>267</v>
      </c>
      <c r="C102" s="370" t="s">
        <v>53</v>
      </c>
      <c r="D102" s="301" t="s">
        <v>19</v>
      </c>
      <c r="E102" s="302">
        <v>611602</v>
      </c>
      <c r="F102" s="312" t="s">
        <v>249</v>
      </c>
      <c r="G102" s="303" t="s">
        <v>151</v>
      </c>
      <c r="H102" s="303" t="s">
        <v>12</v>
      </c>
      <c r="I102" s="303" t="s">
        <v>12</v>
      </c>
      <c r="J102" s="303" t="s">
        <v>12</v>
      </c>
      <c r="K102" s="303" t="s">
        <v>12</v>
      </c>
      <c r="L102" s="303" t="s">
        <v>12</v>
      </c>
      <c r="M102" s="303" t="s">
        <v>12</v>
      </c>
      <c r="N102" s="303" t="s">
        <v>247</v>
      </c>
      <c r="O102" s="311">
        <v>12</v>
      </c>
      <c r="P102" s="311">
        <v>264</v>
      </c>
      <c r="Q102" s="304" t="s">
        <v>21</v>
      </c>
      <c r="R102" s="304" t="s">
        <v>12</v>
      </c>
      <c r="S102" s="305"/>
      <c r="T102" s="305"/>
      <c r="U102" s="306">
        <f t="shared" si="39"/>
        <v>6376.4400000000005</v>
      </c>
      <c r="V102" s="307">
        <f t="shared" si="34"/>
        <v>7779.26</v>
      </c>
      <c r="W102" s="308">
        <f>AA102*O102</f>
        <v>4817.3999999999996</v>
      </c>
      <c r="X102" s="309">
        <f t="shared" si="35"/>
        <v>5877.23</v>
      </c>
      <c r="Y102" s="306">
        <f>ROUND(AA102/(1-24.45%),2)</f>
        <v>531.37</v>
      </c>
      <c r="Z102" s="459">
        <f t="shared" si="36"/>
        <v>648.27</v>
      </c>
      <c r="AA102" s="426">
        <v>401.45</v>
      </c>
      <c r="AB102" s="309">
        <f t="shared" si="37"/>
        <v>489.77</v>
      </c>
      <c r="AC102" s="306">
        <v>370</v>
      </c>
      <c r="AD102" s="310">
        <f>AA102/AC102-1</f>
        <v>8.4999999999999964E-2</v>
      </c>
      <c r="AF102" s="402"/>
    </row>
    <row r="103" spans="1:32" ht="15.75" thickBot="1" x14ac:dyDescent="0.3">
      <c r="A103" s="191" t="s">
        <v>293</v>
      </c>
      <c r="B103" s="65"/>
      <c r="C103" s="120"/>
      <c r="D103" s="408"/>
      <c r="E103" s="179"/>
      <c r="F103" s="121"/>
      <c r="G103" s="179"/>
      <c r="H103" s="179"/>
      <c r="I103" s="179"/>
      <c r="J103" s="179"/>
      <c r="K103" s="179"/>
      <c r="L103" s="179"/>
      <c r="M103" s="179"/>
      <c r="N103" s="179"/>
      <c r="O103" s="179"/>
      <c r="P103" s="179"/>
      <c r="Q103" s="179"/>
      <c r="R103" s="179"/>
      <c r="S103" s="179"/>
      <c r="T103" s="179"/>
      <c r="U103" s="181"/>
      <c r="V103" s="181"/>
      <c r="W103" s="181"/>
      <c r="X103" s="182"/>
      <c r="Y103" s="180"/>
      <c r="Z103" s="437"/>
      <c r="AA103" s="181"/>
      <c r="AB103" s="182"/>
      <c r="AC103" s="180"/>
      <c r="AD103" s="246"/>
      <c r="AF103" s="402"/>
    </row>
    <row r="104" spans="1:32" ht="15" x14ac:dyDescent="0.25">
      <c r="A104" s="54" t="s">
        <v>294</v>
      </c>
      <c r="B104" s="323" t="s">
        <v>12</v>
      </c>
      <c r="C104" s="55" t="s">
        <v>54</v>
      </c>
      <c r="D104" s="56" t="s">
        <v>11</v>
      </c>
      <c r="E104" s="267">
        <v>344080</v>
      </c>
      <c r="F104" s="268" t="s">
        <v>196</v>
      </c>
      <c r="G104" s="57" t="s">
        <v>12</v>
      </c>
      <c r="H104" s="57" t="s">
        <v>12</v>
      </c>
      <c r="I104" s="58" t="s">
        <v>15</v>
      </c>
      <c r="J104" s="57" t="s">
        <v>12</v>
      </c>
      <c r="K104" s="57" t="s">
        <v>12</v>
      </c>
      <c r="L104" s="57" t="s">
        <v>12</v>
      </c>
      <c r="M104" s="57" t="s">
        <v>12</v>
      </c>
      <c r="N104" s="57" t="s">
        <v>12</v>
      </c>
      <c r="O104" s="58">
        <v>12</v>
      </c>
      <c r="P104" s="58">
        <v>10</v>
      </c>
      <c r="Q104" s="59" t="s">
        <v>24</v>
      </c>
      <c r="R104" s="59"/>
      <c r="S104" s="59"/>
      <c r="T104" s="59" t="s">
        <v>107</v>
      </c>
      <c r="U104" s="83">
        <f>Y104*O104</f>
        <v>79152.36</v>
      </c>
      <c r="V104" s="84">
        <f t="shared" ref="V104:V105" si="40">ROUND(U104*1.22,2)</f>
        <v>96565.88</v>
      </c>
      <c r="W104" s="85">
        <f>AA104*O104</f>
        <v>59799.600000000006</v>
      </c>
      <c r="X104" s="86">
        <f t="shared" ref="X104:X105" si="41">ROUND(W104*1.22,2)</f>
        <v>72955.509999999995</v>
      </c>
      <c r="Y104" s="83">
        <f>ROUND(AA104/(1-24.45%),2)</f>
        <v>6596.03</v>
      </c>
      <c r="Z104" s="453">
        <f t="shared" ref="Z104:Z105" si="42">ROUND(Y104*1.22,2)</f>
        <v>8047.16</v>
      </c>
      <c r="AA104" s="421">
        <v>4983.3</v>
      </c>
      <c r="AB104" s="86">
        <f t="shared" ref="AB104:AB105" si="43">ROUND(AA104*1.22,2)</f>
        <v>6079.63</v>
      </c>
      <c r="AC104" s="83">
        <v>4592.8999999999996</v>
      </c>
      <c r="AD104" s="238">
        <f>AA104/AC104-1</f>
        <v>8.5000762045766454E-2</v>
      </c>
      <c r="AF104" s="402"/>
    </row>
    <row r="105" spans="1:32" ht="23.25" thickBot="1" x14ac:dyDescent="0.3">
      <c r="A105" s="66" t="s">
        <v>347</v>
      </c>
      <c r="B105" s="326" t="s">
        <v>268</v>
      </c>
      <c r="C105" s="67" t="s">
        <v>54</v>
      </c>
      <c r="D105" s="68" t="s">
        <v>19</v>
      </c>
      <c r="E105" s="99">
        <v>750197</v>
      </c>
      <c r="F105" s="293" t="s">
        <v>325</v>
      </c>
      <c r="G105" s="69" t="s">
        <v>150</v>
      </c>
      <c r="H105" s="70" t="s">
        <v>12</v>
      </c>
      <c r="I105" s="70" t="s">
        <v>15</v>
      </c>
      <c r="J105" s="70">
        <v>250</v>
      </c>
      <c r="K105" s="70" t="s">
        <v>119</v>
      </c>
      <c r="L105" s="70" t="s">
        <v>12</v>
      </c>
      <c r="M105" s="70" t="s">
        <v>12</v>
      </c>
      <c r="N105" s="70" t="s">
        <v>12</v>
      </c>
      <c r="O105" s="70">
        <v>10</v>
      </c>
      <c r="P105" s="70">
        <v>54</v>
      </c>
      <c r="Q105" s="71" t="s">
        <v>21</v>
      </c>
      <c r="R105" s="71" t="s">
        <v>12</v>
      </c>
      <c r="S105" s="71"/>
      <c r="T105" s="71"/>
      <c r="U105" s="196">
        <f>Y105*O105</f>
        <v>8608.2000000000007</v>
      </c>
      <c r="V105" s="197">
        <f t="shared" si="40"/>
        <v>10502</v>
      </c>
      <c r="W105" s="198">
        <f>AA105*O105</f>
        <v>6503.5</v>
      </c>
      <c r="X105" s="199">
        <f t="shared" si="41"/>
        <v>7934.27</v>
      </c>
      <c r="Y105" s="196">
        <f>ROUND(AA105/(1-24.45%),2)</f>
        <v>860.82</v>
      </c>
      <c r="Z105" s="456">
        <f t="shared" si="42"/>
        <v>1050.2</v>
      </c>
      <c r="AA105" s="423">
        <v>650.35</v>
      </c>
      <c r="AB105" s="199">
        <f t="shared" si="43"/>
        <v>793.43</v>
      </c>
      <c r="AC105" s="196">
        <v>599.4</v>
      </c>
      <c r="AD105" s="242">
        <f>AA105/AC105-1</f>
        <v>8.5001668335001668E-2</v>
      </c>
      <c r="AF105" s="402"/>
    </row>
    <row r="106" spans="1:32" ht="15.75" thickBot="1" x14ac:dyDescent="0.3">
      <c r="A106" s="191" t="s">
        <v>295</v>
      </c>
      <c r="B106" s="65"/>
      <c r="C106" s="120"/>
      <c r="D106" s="408"/>
      <c r="E106" s="179"/>
      <c r="F106" s="121"/>
      <c r="G106" s="179"/>
      <c r="H106" s="179"/>
      <c r="I106" s="179"/>
      <c r="J106" s="179"/>
      <c r="K106" s="179"/>
      <c r="L106" s="179"/>
      <c r="M106" s="179"/>
      <c r="N106" s="179"/>
      <c r="O106" s="179"/>
      <c r="P106" s="179"/>
      <c r="Q106" s="179"/>
      <c r="R106" s="179"/>
      <c r="S106" s="179"/>
      <c r="T106" s="179"/>
      <c r="U106" s="181"/>
      <c r="V106" s="181"/>
      <c r="W106" s="181"/>
      <c r="X106" s="182"/>
      <c r="Y106" s="180"/>
      <c r="Z106" s="437"/>
      <c r="AA106" s="181"/>
      <c r="AB106" s="182"/>
      <c r="AC106" s="180"/>
      <c r="AD106" s="246"/>
      <c r="AF106" s="402"/>
    </row>
    <row r="107" spans="1:32" ht="15" x14ac:dyDescent="0.25">
      <c r="A107" s="18" t="s">
        <v>296</v>
      </c>
      <c r="B107" s="320" t="s">
        <v>12</v>
      </c>
      <c r="C107" s="19" t="s">
        <v>55</v>
      </c>
      <c r="D107" s="20" t="s">
        <v>11</v>
      </c>
      <c r="E107" s="269">
        <v>460011</v>
      </c>
      <c r="F107" s="270" t="s">
        <v>197</v>
      </c>
      <c r="G107" s="21" t="s">
        <v>12</v>
      </c>
      <c r="H107" s="21" t="s">
        <v>12</v>
      </c>
      <c r="I107" s="22" t="s">
        <v>13</v>
      </c>
      <c r="J107" s="21" t="s">
        <v>12</v>
      </c>
      <c r="K107" s="21" t="s">
        <v>12</v>
      </c>
      <c r="L107" s="21" t="s">
        <v>12</v>
      </c>
      <c r="M107" s="21" t="s">
        <v>12</v>
      </c>
      <c r="N107" s="21" t="s">
        <v>56</v>
      </c>
      <c r="O107" s="22">
        <v>1</v>
      </c>
      <c r="P107" s="22">
        <v>16</v>
      </c>
      <c r="Q107" s="23" t="s">
        <v>14</v>
      </c>
      <c r="R107" s="23"/>
      <c r="S107" s="23"/>
      <c r="T107" s="23"/>
      <c r="U107" s="87">
        <f t="shared" ref="U107:U113" si="44">Y107*O107</f>
        <v>73338.240000000005</v>
      </c>
      <c r="V107" s="88">
        <f t="shared" ref="V107:V113" si="45">ROUND(U107*1.22,2)</f>
        <v>89472.65</v>
      </c>
      <c r="W107" s="89">
        <f t="shared" ref="W107:W113" si="46">AA107*O107</f>
        <v>55407.040000000001</v>
      </c>
      <c r="X107" s="90">
        <f t="shared" ref="X107:X113" si="47">ROUND(W107*1.22,2)</f>
        <v>67596.59</v>
      </c>
      <c r="Y107" s="87">
        <f t="shared" ref="Y107:Y113" si="48">ROUND(AA107/(1-24.45%),2)</f>
        <v>73338.240000000005</v>
      </c>
      <c r="Z107" s="454">
        <f t="shared" ref="Z107:Z113" si="49">ROUND(Y107*1.22,2)</f>
        <v>89472.65</v>
      </c>
      <c r="AA107" s="422">
        <v>55407.040000000001</v>
      </c>
      <c r="AB107" s="90">
        <f t="shared" ref="AB107:AB113" si="50">ROUND(AA107*1.22,2)</f>
        <v>67596.59</v>
      </c>
      <c r="AC107" s="87">
        <v>51066.400000000001</v>
      </c>
      <c r="AD107" s="239">
        <f t="shared" ref="AD107:AD113" si="51">AA107/AC107-1</f>
        <v>8.4999921670609213E-2</v>
      </c>
      <c r="AF107" s="402"/>
    </row>
    <row r="108" spans="1:32" ht="15" x14ac:dyDescent="0.25">
      <c r="A108" s="18" t="s">
        <v>296</v>
      </c>
      <c r="B108" s="320" t="s">
        <v>12</v>
      </c>
      <c r="C108" s="19" t="s">
        <v>55</v>
      </c>
      <c r="D108" s="64" t="s">
        <v>22</v>
      </c>
      <c r="E108" s="269">
        <v>205630</v>
      </c>
      <c r="F108" s="270" t="s">
        <v>198</v>
      </c>
      <c r="G108" s="21" t="s">
        <v>12</v>
      </c>
      <c r="H108" s="21" t="s">
        <v>12</v>
      </c>
      <c r="I108" s="22" t="s">
        <v>15</v>
      </c>
      <c r="J108" s="21" t="s">
        <v>12</v>
      </c>
      <c r="K108" s="21" t="s">
        <v>12</v>
      </c>
      <c r="L108" s="21" t="s">
        <v>12</v>
      </c>
      <c r="M108" s="21" t="s">
        <v>12</v>
      </c>
      <c r="N108" s="21" t="s">
        <v>12</v>
      </c>
      <c r="O108" s="105">
        <v>1</v>
      </c>
      <c r="P108" s="105">
        <v>154</v>
      </c>
      <c r="Q108" s="124" t="s">
        <v>24</v>
      </c>
      <c r="R108" s="124"/>
      <c r="S108" s="124"/>
      <c r="T108" s="124"/>
      <c r="U108" s="87">
        <f t="shared" si="44"/>
        <v>7041.89</v>
      </c>
      <c r="V108" s="88">
        <f t="shared" si="45"/>
        <v>8591.11</v>
      </c>
      <c r="W108" s="89">
        <f t="shared" si="46"/>
        <v>5320.15</v>
      </c>
      <c r="X108" s="90">
        <f t="shared" si="47"/>
        <v>6490.58</v>
      </c>
      <c r="Y108" s="87">
        <f t="shared" si="48"/>
        <v>7041.89</v>
      </c>
      <c r="Z108" s="454">
        <f t="shared" si="49"/>
        <v>8591.11</v>
      </c>
      <c r="AA108" s="422">
        <v>5320.15</v>
      </c>
      <c r="AB108" s="90">
        <f t="shared" si="50"/>
        <v>6490.58</v>
      </c>
      <c r="AC108" s="87">
        <v>4903.3599999999997</v>
      </c>
      <c r="AD108" s="239">
        <f t="shared" si="51"/>
        <v>8.500089734386207E-2</v>
      </c>
      <c r="AF108" s="402"/>
    </row>
    <row r="109" spans="1:32" ht="15" x14ac:dyDescent="0.25">
      <c r="A109" s="18" t="s">
        <v>296</v>
      </c>
      <c r="B109" s="320" t="s">
        <v>12</v>
      </c>
      <c r="C109" s="19" t="s">
        <v>55</v>
      </c>
      <c r="D109" s="20" t="s">
        <v>22</v>
      </c>
      <c r="E109" s="269">
        <v>205638</v>
      </c>
      <c r="F109" s="270" t="s">
        <v>199</v>
      </c>
      <c r="G109" s="21" t="s">
        <v>12</v>
      </c>
      <c r="H109" s="21" t="s">
        <v>12</v>
      </c>
      <c r="I109" s="22" t="s">
        <v>17</v>
      </c>
      <c r="J109" s="21" t="s">
        <v>12</v>
      </c>
      <c r="K109" s="21" t="s">
        <v>12</v>
      </c>
      <c r="L109" s="21" t="s">
        <v>12</v>
      </c>
      <c r="M109" s="21" t="s">
        <v>12</v>
      </c>
      <c r="N109" s="21" t="s">
        <v>12</v>
      </c>
      <c r="O109" s="105">
        <v>1</v>
      </c>
      <c r="P109" s="105">
        <v>154</v>
      </c>
      <c r="Q109" s="124" t="s">
        <v>24</v>
      </c>
      <c r="R109" s="124"/>
      <c r="S109" s="124"/>
      <c r="T109" s="124"/>
      <c r="U109" s="87">
        <f t="shared" si="44"/>
        <v>7041.89</v>
      </c>
      <c r="V109" s="88">
        <f t="shared" si="45"/>
        <v>8591.11</v>
      </c>
      <c r="W109" s="89">
        <f t="shared" si="46"/>
        <v>5320.15</v>
      </c>
      <c r="X109" s="90">
        <f t="shared" si="47"/>
        <v>6490.58</v>
      </c>
      <c r="Y109" s="87">
        <f t="shared" si="48"/>
        <v>7041.89</v>
      </c>
      <c r="Z109" s="454">
        <f t="shared" si="49"/>
        <v>8591.11</v>
      </c>
      <c r="AA109" s="422">
        <v>5320.15</v>
      </c>
      <c r="AB109" s="90">
        <f t="shared" si="50"/>
        <v>6490.58</v>
      </c>
      <c r="AC109" s="87">
        <v>4903.3599999999997</v>
      </c>
      <c r="AD109" s="239">
        <f t="shared" si="51"/>
        <v>8.500089734386207E-2</v>
      </c>
      <c r="AF109" s="402"/>
    </row>
    <row r="110" spans="1:32" ht="15.75" thickBot="1" x14ac:dyDescent="0.3">
      <c r="A110" s="38" t="s">
        <v>296</v>
      </c>
      <c r="B110" s="324" t="s">
        <v>12</v>
      </c>
      <c r="C110" s="39" t="s">
        <v>55</v>
      </c>
      <c r="D110" s="122" t="s">
        <v>22</v>
      </c>
      <c r="E110" s="272">
        <v>460015</v>
      </c>
      <c r="F110" s="273" t="s">
        <v>200</v>
      </c>
      <c r="G110" s="41" t="s">
        <v>12</v>
      </c>
      <c r="H110" s="41" t="s">
        <v>12</v>
      </c>
      <c r="I110" s="42" t="s">
        <v>17</v>
      </c>
      <c r="J110" s="41" t="s">
        <v>12</v>
      </c>
      <c r="K110" s="41" t="s">
        <v>12</v>
      </c>
      <c r="L110" s="41" t="s">
        <v>12</v>
      </c>
      <c r="M110" s="41" t="s">
        <v>12</v>
      </c>
      <c r="N110" s="41" t="s">
        <v>12</v>
      </c>
      <c r="O110" s="42">
        <v>6</v>
      </c>
      <c r="P110" s="42">
        <v>45</v>
      </c>
      <c r="Q110" s="43" t="s">
        <v>14</v>
      </c>
      <c r="R110" s="43"/>
      <c r="S110" s="43"/>
      <c r="T110" s="43" t="s">
        <v>107</v>
      </c>
      <c r="U110" s="44">
        <f t="shared" si="44"/>
        <v>42251.340000000004</v>
      </c>
      <c r="V110" s="45">
        <f t="shared" si="45"/>
        <v>51546.63</v>
      </c>
      <c r="W110" s="46">
        <f t="shared" si="46"/>
        <v>31920.899999999998</v>
      </c>
      <c r="X110" s="47">
        <f>ROUND(W110*1.22,2)</f>
        <v>38943.5</v>
      </c>
      <c r="Y110" s="44">
        <f t="shared" si="48"/>
        <v>7041.89</v>
      </c>
      <c r="Z110" s="460">
        <f t="shared" si="49"/>
        <v>8591.11</v>
      </c>
      <c r="AA110" s="427">
        <v>5320.15</v>
      </c>
      <c r="AB110" s="47">
        <f t="shared" si="50"/>
        <v>6490.58</v>
      </c>
      <c r="AC110" s="44">
        <v>4903.3599999999997</v>
      </c>
      <c r="AD110" s="245">
        <f t="shared" si="51"/>
        <v>8.500089734386207E-2</v>
      </c>
      <c r="AF110" s="402"/>
    </row>
    <row r="111" spans="1:32" ht="15.75" thickBot="1" x14ac:dyDescent="0.3">
      <c r="A111" s="114" t="s">
        <v>297</v>
      </c>
      <c r="B111" s="325" t="s">
        <v>12</v>
      </c>
      <c r="C111" s="115" t="s">
        <v>57</v>
      </c>
      <c r="D111" s="116" t="s">
        <v>11</v>
      </c>
      <c r="E111" s="274">
        <v>226100</v>
      </c>
      <c r="F111" s="266" t="s">
        <v>201</v>
      </c>
      <c r="G111" s="118" t="s">
        <v>12</v>
      </c>
      <c r="H111" s="118" t="s">
        <v>12</v>
      </c>
      <c r="I111" s="117" t="s">
        <v>15</v>
      </c>
      <c r="J111" s="118" t="s">
        <v>12</v>
      </c>
      <c r="K111" s="118" t="s">
        <v>12</v>
      </c>
      <c r="L111" s="118" t="s">
        <v>12</v>
      </c>
      <c r="M111" s="118" t="s">
        <v>12</v>
      </c>
      <c r="N111" s="118" t="s">
        <v>58</v>
      </c>
      <c r="O111" s="117">
        <v>1</v>
      </c>
      <c r="P111" s="117">
        <v>48</v>
      </c>
      <c r="Q111" s="133" t="s">
        <v>24</v>
      </c>
      <c r="R111" s="133"/>
      <c r="S111" s="133"/>
      <c r="T111" s="133"/>
      <c r="U111" s="134">
        <f t="shared" si="44"/>
        <v>11813.26</v>
      </c>
      <c r="V111" s="135">
        <f t="shared" si="45"/>
        <v>14412.18</v>
      </c>
      <c r="W111" s="136">
        <f t="shared" si="46"/>
        <v>8924.92</v>
      </c>
      <c r="X111" s="137">
        <f t="shared" si="47"/>
        <v>10888.4</v>
      </c>
      <c r="Y111" s="134">
        <f t="shared" si="48"/>
        <v>11813.26</v>
      </c>
      <c r="Z111" s="461">
        <f t="shared" si="49"/>
        <v>14412.18</v>
      </c>
      <c r="AA111" s="428">
        <v>8924.92</v>
      </c>
      <c r="AB111" s="137">
        <f t="shared" si="50"/>
        <v>10888.4</v>
      </c>
      <c r="AC111" s="134">
        <v>8225.73</v>
      </c>
      <c r="AD111" s="259">
        <f t="shared" si="51"/>
        <v>8.5000358630784145E-2</v>
      </c>
      <c r="AF111" s="402"/>
    </row>
    <row r="112" spans="1:32" ht="15" x14ac:dyDescent="0.25">
      <c r="A112" s="54" t="s">
        <v>298</v>
      </c>
      <c r="B112" s="323" t="s">
        <v>12</v>
      </c>
      <c r="C112" s="55" t="s">
        <v>59</v>
      </c>
      <c r="D112" s="56" t="s">
        <v>11</v>
      </c>
      <c r="E112" s="282">
        <v>564000</v>
      </c>
      <c r="F112" s="283" t="s">
        <v>202</v>
      </c>
      <c r="G112" s="57" t="s">
        <v>12</v>
      </c>
      <c r="H112" s="57" t="s">
        <v>12</v>
      </c>
      <c r="I112" s="58" t="s">
        <v>15</v>
      </c>
      <c r="J112" s="57" t="s">
        <v>12</v>
      </c>
      <c r="K112" s="57" t="s">
        <v>12</v>
      </c>
      <c r="L112" s="57" t="s">
        <v>12</v>
      </c>
      <c r="M112" s="57" t="s">
        <v>12</v>
      </c>
      <c r="N112" s="57" t="s">
        <v>48</v>
      </c>
      <c r="O112" s="58">
        <v>1</v>
      </c>
      <c r="P112" s="58">
        <v>140</v>
      </c>
      <c r="Q112" s="59" t="s">
        <v>16</v>
      </c>
      <c r="R112" s="59"/>
      <c r="S112" s="59"/>
      <c r="T112" s="59"/>
      <c r="U112" s="125">
        <f t="shared" si="44"/>
        <v>8354.4</v>
      </c>
      <c r="V112" s="126">
        <f t="shared" si="45"/>
        <v>10192.370000000001</v>
      </c>
      <c r="W112" s="127">
        <f t="shared" si="46"/>
        <v>6311.75</v>
      </c>
      <c r="X112" s="128">
        <f t="shared" si="47"/>
        <v>7700.34</v>
      </c>
      <c r="Y112" s="125">
        <f t="shared" si="48"/>
        <v>8354.4</v>
      </c>
      <c r="Z112" s="462">
        <f t="shared" si="49"/>
        <v>10192.370000000001</v>
      </c>
      <c r="AA112" s="429">
        <v>6311.75</v>
      </c>
      <c r="AB112" s="128">
        <f t="shared" si="50"/>
        <v>7700.34</v>
      </c>
      <c r="AC112" s="125">
        <v>5817.28</v>
      </c>
      <c r="AD112" s="247">
        <f t="shared" si="51"/>
        <v>8.5000206281973689E-2</v>
      </c>
      <c r="AF112" s="402"/>
    </row>
    <row r="113" spans="1:32" ht="15.75" thickBot="1" x14ac:dyDescent="0.3">
      <c r="A113" s="38" t="s">
        <v>298</v>
      </c>
      <c r="B113" s="324" t="s">
        <v>12</v>
      </c>
      <c r="C113" s="39" t="s">
        <v>59</v>
      </c>
      <c r="D113" s="122" t="s">
        <v>11</v>
      </c>
      <c r="E113" s="280">
        <v>564008</v>
      </c>
      <c r="F113" s="284" t="s">
        <v>203</v>
      </c>
      <c r="G113" s="41" t="s">
        <v>12</v>
      </c>
      <c r="H113" s="41" t="s">
        <v>12</v>
      </c>
      <c r="I113" s="42" t="s">
        <v>17</v>
      </c>
      <c r="J113" s="41" t="s">
        <v>12</v>
      </c>
      <c r="K113" s="41" t="s">
        <v>12</v>
      </c>
      <c r="L113" s="41" t="s">
        <v>12</v>
      </c>
      <c r="M113" s="41" t="s">
        <v>12</v>
      </c>
      <c r="N113" s="41" t="s">
        <v>48</v>
      </c>
      <c r="O113" s="42">
        <v>1</v>
      </c>
      <c r="P113" s="42">
        <v>140</v>
      </c>
      <c r="Q113" s="43" t="s">
        <v>16</v>
      </c>
      <c r="R113" s="43"/>
      <c r="S113" s="43"/>
      <c r="T113" s="43"/>
      <c r="U113" s="129">
        <f t="shared" si="44"/>
        <v>8354.4</v>
      </c>
      <c r="V113" s="130">
        <f t="shared" si="45"/>
        <v>10192.370000000001</v>
      </c>
      <c r="W113" s="131">
        <f t="shared" si="46"/>
        <v>6311.75</v>
      </c>
      <c r="X113" s="132">
        <f t="shared" si="47"/>
        <v>7700.34</v>
      </c>
      <c r="Y113" s="129">
        <f t="shared" si="48"/>
        <v>8354.4</v>
      </c>
      <c r="Z113" s="463">
        <f t="shared" si="49"/>
        <v>10192.370000000001</v>
      </c>
      <c r="AA113" s="430">
        <v>6311.75</v>
      </c>
      <c r="AB113" s="132">
        <f t="shared" si="50"/>
        <v>7700.34</v>
      </c>
      <c r="AC113" s="129">
        <v>5817.28</v>
      </c>
      <c r="AD113" s="229">
        <f t="shared" si="51"/>
        <v>8.5000206281973689E-2</v>
      </c>
      <c r="AF113" s="402"/>
    </row>
    <row r="114" spans="1:32" ht="18.75" thickBot="1" x14ac:dyDescent="0.3">
      <c r="A114" s="192" t="s">
        <v>60</v>
      </c>
      <c r="B114" s="329"/>
      <c r="C114" s="138"/>
      <c r="D114" s="410"/>
      <c r="E114" s="183"/>
      <c r="F114" s="139"/>
      <c r="G114" s="183"/>
      <c r="H114" s="183"/>
      <c r="I114" s="183"/>
      <c r="J114" s="183"/>
      <c r="K114" s="183"/>
      <c r="L114" s="183"/>
      <c r="M114" s="183"/>
      <c r="N114" s="183"/>
      <c r="O114" s="183"/>
      <c r="P114" s="183"/>
      <c r="Q114" s="183"/>
      <c r="R114" s="183"/>
      <c r="S114" s="183"/>
      <c r="T114" s="183"/>
      <c r="U114" s="185"/>
      <c r="V114" s="185"/>
      <c r="W114" s="185"/>
      <c r="X114" s="186"/>
      <c r="Y114" s="184"/>
      <c r="Z114" s="464"/>
      <c r="AA114" s="185"/>
      <c r="AB114" s="186"/>
      <c r="AC114" s="184"/>
      <c r="AD114" s="248"/>
      <c r="AF114" s="402"/>
    </row>
    <row r="115" spans="1:32" ht="15.75" thickBot="1" x14ac:dyDescent="0.3">
      <c r="A115" s="191" t="s">
        <v>299</v>
      </c>
      <c r="B115" s="65"/>
      <c r="C115" s="120"/>
      <c r="D115" s="408"/>
      <c r="E115" s="179"/>
      <c r="F115" s="121"/>
      <c r="G115" s="179"/>
      <c r="H115" s="179"/>
      <c r="I115" s="179"/>
      <c r="J115" s="179"/>
      <c r="K115" s="179"/>
      <c r="L115" s="179"/>
      <c r="M115" s="179"/>
      <c r="N115" s="179"/>
      <c r="O115" s="179"/>
      <c r="P115" s="179"/>
      <c r="Q115" s="179"/>
      <c r="R115" s="179"/>
      <c r="S115" s="179"/>
      <c r="T115" s="179"/>
      <c r="U115" s="181"/>
      <c r="V115" s="181"/>
      <c r="W115" s="181"/>
      <c r="X115" s="182"/>
      <c r="Y115" s="180"/>
      <c r="Z115" s="437"/>
      <c r="AA115" s="181"/>
      <c r="AB115" s="182"/>
      <c r="AC115" s="180"/>
      <c r="AD115" s="246"/>
      <c r="AF115" s="402"/>
    </row>
    <row r="116" spans="1:32" ht="15" x14ac:dyDescent="0.25">
      <c r="A116" s="54" t="s">
        <v>300</v>
      </c>
      <c r="B116" s="323" t="s">
        <v>12</v>
      </c>
      <c r="C116" s="55" t="s">
        <v>62</v>
      </c>
      <c r="D116" s="56" t="s">
        <v>11</v>
      </c>
      <c r="E116" s="267">
        <v>559000</v>
      </c>
      <c r="F116" s="268" t="s">
        <v>204</v>
      </c>
      <c r="G116" s="57" t="s">
        <v>12</v>
      </c>
      <c r="H116" s="57" t="s">
        <v>12</v>
      </c>
      <c r="I116" s="58" t="s">
        <v>15</v>
      </c>
      <c r="J116" s="57" t="s">
        <v>12</v>
      </c>
      <c r="K116" s="57" t="s">
        <v>12</v>
      </c>
      <c r="L116" s="57" t="s">
        <v>12</v>
      </c>
      <c r="M116" s="57" t="s">
        <v>12</v>
      </c>
      <c r="N116" s="57" t="s">
        <v>12</v>
      </c>
      <c r="O116" s="58">
        <v>1</v>
      </c>
      <c r="P116" s="58">
        <v>75</v>
      </c>
      <c r="Q116" s="59" t="s">
        <v>24</v>
      </c>
      <c r="R116" s="59"/>
      <c r="S116" s="59"/>
      <c r="T116" s="59"/>
      <c r="U116" s="83">
        <f t="shared" ref="U116:U124" si="52">Y116*O116</f>
        <v>13376.04</v>
      </c>
      <c r="V116" s="84">
        <f t="shared" ref="V116:V124" si="53">ROUND(U116*1.22,2)</f>
        <v>16318.77</v>
      </c>
      <c r="W116" s="85">
        <f t="shared" ref="W116:W124" si="54">AA116*O116</f>
        <v>10105.6</v>
      </c>
      <c r="X116" s="86">
        <f t="shared" ref="X116:X124" si="55">ROUND(W116*1.22,2)</f>
        <v>12328.83</v>
      </c>
      <c r="Y116" s="83">
        <f t="shared" ref="Y116:Y124" si="56">ROUND(AA116/(1-24.45%),2)</f>
        <v>13376.04</v>
      </c>
      <c r="Z116" s="453">
        <f t="shared" ref="Z116:Z124" si="57">ROUND(Y116*1.22,2)</f>
        <v>16318.77</v>
      </c>
      <c r="AA116" s="421">
        <v>10105.6</v>
      </c>
      <c r="AB116" s="86">
        <f t="shared" ref="AB116:AB124" si="58">ROUND(AA116*1.22,2)</f>
        <v>12328.83</v>
      </c>
      <c r="AC116" s="83">
        <v>9313.92</v>
      </c>
      <c r="AD116" s="238">
        <f t="shared" ref="AD116:AD124" si="59">AA116/AC116-1</f>
        <v>8.4999656428227821E-2</v>
      </c>
      <c r="AF116" s="402"/>
    </row>
    <row r="117" spans="1:32" ht="15" x14ac:dyDescent="0.25">
      <c r="A117" s="18" t="s">
        <v>300</v>
      </c>
      <c r="B117" s="320" t="s">
        <v>12</v>
      </c>
      <c r="C117" s="19" t="s">
        <v>62</v>
      </c>
      <c r="D117" s="20" t="s">
        <v>11</v>
      </c>
      <c r="E117" s="269">
        <v>559008</v>
      </c>
      <c r="F117" s="270" t="s">
        <v>205</v>
      </c>
      <c r="G117" s="21" t="s">
        <v>12</v>
      </c>
      <c r="H117" s="21" t="s">
        <v>12</v>
      </c>
      <c r="I117" s="22" t="s">
        <v>17</v>
      </c>
      <c r="J117" s="21" t="s">
        <v>12</v>
      </c>
      <c r="K117" s="21" t="s">
        <v>12</v>
      </c>
      <c r="L117" s="21" t="s">
        <v>12</v>
      </c>
      <c r="M117" s="21" t="s">
        <v>12</v>
      </c>
      <c r="N117" s="21" t="s">
        <v>12</v>
      </c>
      <c r="O117" s="22">
        <v>1</v>
      </c>
      <c r="P117" s="22">
        <v>75</v>
      </c>
      <c r="Q117" s="23" t="s">
        <v>24</v>
      </c>
      <c r="R117" s="23"/>
      <c r="S117" s="23"/>
      <c r="T117" s="23"/>
      <c r="U117" s="87">
        <f t="shared" si="52"/>
        <v>13376.04</v>
      </c>
      <c r="V117" s="88">
        <f t="shared" si="53"/>
        <v>16318.77</v>
      </c>
      <c r="W117" s="89">
        <f t="shared" si="54"/>
        <v>10105.6</v>
      </c>
      <c r="X117" s="90">
        <f t="shared" si="55"/>
        <v>12328.83</v>
      </c>
      <c r="Y117" s="87">
        <f t="shared" si="56"/>
        <v>13376.04</v>
      </c>
      <c r="Z117" s="454">
        <f t="shared" si="57"/>
        <v>16318.77</v>
      </c>
      <c r="AA117" s="422">
        <v>10105.6</v>
      </c>
      <c r="AB117" s="90">
        <f t="shared" si="58"/>
        <v>12328.83</v>
      </c>
      <c r="AC117" s="87">
        <v>9313.92</v>
      </c>
      <c r="AD117" s="239">
        <f t="shared" si="59"/>
        <v>8.4999656428227821E-2</v>
      </c>
      <c r="AF117" s="402"/>
    </row>
    <row r="118" spans="1:32" ht="15" x14ac:dyDescent="0.25">
      <c r="A118" s="18" t="s">
        <v>300</v>
      </c>
      <c r="B118" s="320" t="s">
        <v>12</v>
      </c>
      <c r="C118" s="19" t="s">
        <v>62</v>
      </c>
      <c r="D118" s="20" t="s">
        <v>11</v>
      </c>
      <c r="E118" s="269">
        <v>659000</v>
      </c>
      <c r="F118" s="270" t="s">
        <v>206</v>
      </c>
      <c r="G118" s="21" t="s">
        <v>12</v>
      </c>
      <c r="H118" s="21" t="s">
        <v>12</v>
      </c>
      <c r="I118" s="22" t="s">
        <v>63</v>
      </c>
      <c r="J118" s="21" t="s">
        <v>12</v>
      </c>
      <c r="K118" s="21" t="s">
        <v>12</v>
      </c>
      <c r="L118" s="21" t="s">
        <v>12</v>
      </c>
      <c r="M118" s="21" t="s">
        <v>12</v>
      </c>
      <c r="N118" s="21" t="s">
        <v>12</v>
      </c>
      <c r="O118" s="22">
        <v>1</v>
      </c>
      <c r="P118" s="22">
        <v>75</v>
      </c>
      <c r="Q118" s="23" t="s">
        <v>24</v>
      </c>
      <c r="R118" s="23"/>
      <c r="S118" s="23"/>
      <c r="T118" s="23"/>
      <c r="U118" s="87">
        <f t="shared" si="52"/>
        <v>13935.79</v>
      </c>
      <c r="V118" s="88">
        <f t="shared" si="53"/>
        <v>17001.66</v>
      </c>
      <c r="W118" s="89">
        <f t="shared" si="54"/>
        <v>10528.49</v>
      </c>
      <c r="X118" s="90">
        <f t="shared" si="55"/>
        <v>12844.76</v>
      </c>
      <c r="Y118" s="87">
        <f t="shared" si="56"/>
        <v>13935.79</v>
      </c>
      <c r="Z118" s="454">
        <f t="shared" si="57"/>
        <v>17001.66</v>
      </c>
      <c r="AA118" s="422">
        <v>10528.49</v>
      </c>
      <c r="AB118" s="90">
        <f t="shared" si="58"/>
        <v>12844.76</v>
      </c>
      <c r="AC118" s="87">
        <v>9703.68</v>
      </c>
      <c r="AD118" s="239">
        <f t="shared" si="59"/>
        <v>8.4999711449676774E-2</v>
      </c>
      <c r="AF118" s="402"/>
    </row>
    <row r="119" spans="1:32" ht="15" x14ac:dyDescent="0.25">
      <c r="A119" s="18" t="s">
        <v>300</v>
      </c>
      <c r="B119" s="320" t="s">
        <v>12</v>
      </c>
      <c r="C119" s="19" t="s">
        <v>62</v>
      </c>
      <c r="D119" s="20" t="s">
        <v>11</v>
      </c>
      <c r="E119" s="269">
        <v>659008</v>
      </c>
      <c r="F119" s="270" t="s">
        <v>207</v>
      </c>
      <c r="G119" s="21" t="s">
        <v>12</v>
      </c>
      <c r="H119" s="21" t="s">
        <v>12</v>
      </c>
      <c r="I119" s="22" t="s">
        <v>61</v>
      </c>
      <c r="J119" s="21" t="s">
        <v>12</v>
      </c>
      <c r="K119" s="21" t="s">
        <v>12</v>
      </c>
      <c r="L119" s="21" t="s">
        <v>12</v>
      </c>
      <c r="M119" s="21" t="s">
        <v>12</v>
      </c>
      <c r="N119" s="21" t="s">
        <v>12</v>
      </c>
      <c r="O119" s="22">
        <v>1</v>
      </c>
      <c r="P119" s="22">
        <v>75</v>
      </c>
      <c r="Q119" s="23" t="s">
        <v>24</v>
      </c>
      <c r="R119" s="23"/>
      <c r="S119" s="23"/>
      <c r="T119" s="23"/>
      <c r="U119" s="87">
        <f t="shared" si="52"/>
        <v>13935.79</v>
      </c>
      <c r="V119" s="88">
        <f t="shared" si="53"/>
        <v>17001.66</v>
      </c>
      <c r="W119" s="89">
        <f t="shared" si="54"/>
        <v>10528.49</v>
      </c>
      <c r="X119" s="90">
        <f t="shared" si="55"/>
        <v>12844.76</v>
      </c>
      <c r="Y119" s="87">
        <f t="shared" si="56"/>
        <v>13935.79</v>
      </c>
      <c r="Z119" s="454">
        <f t="shared" si="57"/>
        <v>17001.66</v>
      </c>
      <c r="AA119" s="422">
        <v>10528.49</v>
      </c>
      <c r="AB119" s="90">
        <f t="shared" si="58"/>
        <v>12844.76</v>
      </c>
      <c r="AC119" s="87">
        <v>9703.68</v>
      </c>
      <c r="AD119" s="239">
        <f t="shared" si="59"/>
        <v>8.4999711449676774E-2</v>
      </c>
      <c r="AF119" s="402"/>
    </row>
    <row r="120" spans="1:32" ht="23.25" thickBot="1" x14ac:dyDescent="0.3">
      <c r="A120" s="66" t="s">
        <v>348</v>
      </c>
      <c r="B120" s="326" t="s">
        <v>269</v>
      </c>
      <c r="C120" s="67" t="s">
        <v>62</v>
      </c>
      <c r="D120" s="68" t="s">
        <v>19</v>
      </c>
      <c r="E120" s="264">
        <v>120166</v>
      </c>
      <c r="F120" s="291" t="s">
        <v>328</v>
      </c>
      <c r="G120" s="69" t="s">
        <v>151</v>
      </c>
      <c r="H120" s="70">
        <v>1</v>
      </c>
      <c r="I120" s="70" t="s">
        <v>63</v>
      </c>
      <c r="J120" s="70" t="s">
        <v>12</v>
      </c>
      <c r="K120" s="70" t="s">
        <v>12</v>
      </c>
      <c r="L120" s="70">
        <v>1</v>
      </c>
      <c r="M120" s="70" t="s">
        <v>116</v>
      </c>
      <c r="N120" s="70" t="s">
        <v>12</v>
      </c>
      <c r="O120" s="70">
        <v>6</v>
      </c>
      <c r="P120" s="70">
        <v>32</v>
      </c>
      <c r="Q120" s="71" t="s">
        <v>21</v>
      </c>
      <c r="R120" s="71" t="s">
        <v>20</v>
      </c>
      <c r="S120" s="71"/>
      <c r="T120" s="71"/>
      <c r="U120" s="196">
        <f t="shared" si="52"/>
        <v>3118.08</v>
      </c>
      <c r="V120" s="197">
        <f t="shared" si="53"/>
        <v>3804.06</v>
      </c>
      <c r="W120" s="198">
        <f t="shared" si="54"/>
        <v>2355.7200000000003</v>
      </c>
      <c r="X120" s="199">
        <f t="shared" si="55"/>
        <v>2873.98</v>
      </c>
      <c r="Y120" s="196">
        <f t="shared" si="56"/>
        <v>519.67999999999995</v>
      </c>
      <c r="Z120" s="456">
        <f t="shared" si="57"/>
        <v>634.01</v>
      </c>
      <c r="AA120" s="423">
        <v>392.62</v>
      </c>
      <c r="AB120" s="199">
        <f t="shared" si="58"/>
        <v>479</v>
      </c>
      <c r="AC120" s="196">
        <v>361.86</v>
      </c>
      <c r="AD120" s="242">
        <f t="shared" si="59"/>
        <v>8.5005250649422326E-2</v>
      </c>
      <c r="AF120" s="402"/>
    </row>
    <row r="121" spans="1:32" ht="15" x14ac:dyDescent="0.25">
      <c r="A121" s="54" t="s">
        <v>301</v>
      </c>
      <c r="B121" s="323" t="s">
        <v>12</v>
      </c>
      <c r="C121" s="55" t="s">
        <v>65</v>
      </c>
      <c r="D121" s="56" t="s">
        <v>11</v>
      </c>
      <c r="E121" s="267">
        <v>473180</v>
      </c>
      <c r="F121" s="268" t="s">
        <v>208</v>
      </c>
      <c r="G121" s="57" t="s">
        <v>12</v>
      </c>
      <c r="H121" s="57" t="s">
        <v>12</v>
      </c>
      <c r="I121" s="58" t="s">
        <v>64</v>
      </c>
      <c r="J121" s="57" t="s">
        <v>12</v>
      </c>
      <c r="K121" s="57" t="s">
        <v>12</v>
      </c>
      <c r="L121" s="57" t="s">
        <v>12</v>
      </c>
      <c r="M121" s="57" t="s">
        <v>12</v>
      </c>
      <c r="N121" s="57" t="s">
        <v>12</v>
      </c>
      <c r="O121" s="58">
        <v>1</v>
      </c>
      <c r="P121" s="58">
        <v>72</v>
      </c>
      <c r="Q121" s="59" t="s">
        <v>16</v>
      </c>
      <c r="R121" s="59"/>
      <c r="S121" s="59"/>
      <c r="T121" s="59"/>
      <c r="U121" s="83">
        <f t="shared" si="52"/>
        <v>9953.2199999999993</v>
      </c>
      <c r="V121" s="84">
        <f t="shared" si="53"/>
        <v>12142.93</v>
      </c>
      <c r="W121" s="85">
        <f t="shared" si="54"/>
        <v>7519.66</v>
      </c>
      <c r="X121" s="86">
        <f t="shared" si="55"/>
        <v>9173.99</v>
      </c>
      <c r="Y121" s="83">
        <f t="shared" si="56"/>
        <v>9953.2199999999993</v>
      </c>
      <c r="Z121" s="453">
        <f t="shared" si="57"/>
        <v>12142.93</v>
      </c>
      <c r="AA121" s="421">
        <v>7519.66</v>
      </c>
      <c r="AB121" s="86">
        <f t="shared" si="58"/>
        <v>9173.99</v>
      </c>
      <c r="AC121" s="83">
        <v>6930.56</v>
      </c>
      <c r="AD121" s="238">
        <f t="shared" si="59"/>
        <v>8.5000346292362972E-2</v>
      </c>
      <c r="AF121" s="402"/>
    </row>
    <row r="122" spans="1:32" ht="15" x14ac:dyDescent="0.25">
      <c r="A122" s="18" t="s">
        <v>301</v>
      </c>
      <c r="B122" s="320" t="s">
        <v>12</v>
      </c>
      <c r="C122" s="19" t="s">
        <v>65</v>
      </c>
      <c r="D122" s="20" t="s">
        <v>11</v>
      </c>
      <c r="E122" s="269">
        <v>473190</v>
      </c>
      <c r="F122" s="270" t="s">
        <v>209</v>
      </c>
      <c r="G122" s="21" t="s">
        <v>12</v>
      </c>
      <c r="H122" s="21" t="s">
        <v>12</v>
      </c>
      <c r="I122" s="22" t="s">
        <v>63</v>
      </c>
      <c r="J122" s="21" t="s">
        <v>12</v>
      </c>
      <c r="K122" s="21" t="s">
        <v>12</v>
      </c>
      <c r="L122" s="21" t="s">
        <v>12</v>
      </c>
      <c r="M122" s="21" t="s">
        <v>12</v>
      </c>
      <c r="N122" s="21" t="s">
        <v>12</v>
      </c>
      <c r="O122" s="22">
        <v>1</v>
      </c>
      <c r="P122" s="22">
        <v>72</v>
      </c>
      <c r="Q122" s="23" t="s">
        <v>16</v>
      </c>
      <c r="R122" s="23"/>
      <c r="S122" s="23"/>
      <c r="T122" s="23"/>
      <c r="U122" s="87">
        <f t="shared" si="52"/>
        <v>9953.2199999999993</v>
      </c>
      <c r="V122" s="88">
        <f t="shared" si="53"/>
        <v>12142.93</v>
      </c>
      <c r="W122" s="89">
        <f t="shared" si="54"/>
        <v>7519.66</v>
      </c>
      <c r="X122" s="90">
        <f t="shared" si="55"/>
        <v>9173.99</v>
      </c>
      <c r="Y122" s="87">
        <f t="shared" si="56"/>
        <v>9953.2199999999993</v>
      </c>
      <c r="Z122" s="454">
        <f t="shared" si="57"/>
        <v>12142.93</v>
      </c>
      <c r="AA122" s="422">
        <v>7519.66</v>
      </c>
      <c r="AB122" s="90">
        <f t="shared" si="58"/>
        <v>9173.99</v>
      </c>
      <c r="AC122" s="87">
        <v>6930.56</v>
      </c>
      <c r="AD122" s="239">
        <f t="shared" si="59"/>
        <v>8.5000346292362972E-2</v>
      </c>
      <c r="AF122" s="402"/>
    </row>
    <row r="123" spans="1:32" ht="22.5" x14ac:dyDescent="0.25">
      <c r="A123" s="28" t="s">
        <v>381</v>
      </c>
      <c r="B123" s="321" t="s">
        <v>270</v>
      </c>
      <c r="C123" s="29" t="s">
        <v>65</v>
      </c>
      <c r="D123" s="119" t="s">
        <v>19</v>
      </c>
      <c r="E123" s="262">
        <v>120000</v>
      </c>
      <c r="F123" s="290" t="s">
        <v>394</v>
      </c>
      <c r="G123" s="31" t="s">
        <v>150</v>
      </c>
      <c r="H123" s="31">
        <v>1</v>
      </c>
      <c r="I123" s="31" t="s">
        <v>63</v>
      </c>
      <c r="J123" s="31">
        <v>771</v>
      </c>
      <c r="K123" s="31" t="s">
        <v>98</v>
      </c>
      <c r="L123" s="31">
        <v>1</v>
      </c>
      <c r="M123" s="31" t="s">
        <v>117</v>
      </c>
      <c r="N123" s="31" t="s">
        <v>12</v>
      </c>
      <c r="O123" s="48">
        <v>6</v>
      </c>
      <c r="P123" s="48">
        <v>40</v>
      </c>
      <c r="Q123" s="49" t="s">
        <v>21</v>
      </c>
      <c r="R123" s="49" t="s">
        <v>20</v>
      </c>
      <c r="S123" s="112" t="s">
        <v>142</v>
      </c>
      <c r="T123" s="112"/>
      <c r="U123" s="50">
        <f t="shared" si="52"/>
        <v>3978.8999999999996</v>
      </c>
      <c r="V123" s="51">
        <f t="shared" si="53"/>
        <v>4854.26</v>
      </c>
      <c r="W123" s="52">
        <f t="shared" si="54"/>
        <v>3006.06</v>
      </c>
      <c r="X123" s="53">
        <f t="shared" si="55"/>
        <v>3667.39</v>
      </c>
      <c r="Y123" s="50">
        <f t="shared" si="56"/>
        <v>663.15</v>
      </c>
      <c r="Z123" s="449">
        <f t="shared" si="57"/>
        <v>809.04</v>
      </c>
      <c r="AA123" s="418">
        <v>501.01</v>
      </c>
      <c r="AB123" s="53">
        <f t="shared" si="58"/>
        <v>611.23</v>
      </c>
      <c r="AC123" s="50">
        <v>461.76</v>
      </c>
      <c r="AD123" s="234">
        <f t="shared" si="59"/>
        <v>8.5000866250866336E-2</v>
      </c>
      <c r="AF123" s="402"/>
    </row>
    <row r="124" spans="1:32" ht="23.25" thickBot="1" x14ac:dyDescent="0.3">
      <c r="A124" s="66" t="s">
        <v>381</v>
      </c>
      <c r="B124" s="326" t="s">
        <v>270</v>
      </c>
      <c r="C124" s="67" t="s">
        <v>65</v>
      </c>
      <c r="D124" s="97" t="s">
        <v>19</v>
      </c>
      <c r="E124" s="264">
        <v>321400</v>
      </c>
      <c r="F124" s="291" t="s">
        <v>380</v>
      </c>
      <c r="G124" s="69" t="s">
        <v>151</v>
      </c>
      <c r="H124" s="69">
        <v>1</v>
      </c>
      <c r="I124" s="69" t="s">
        <v>15</v>
      </c>
      <c r="J124" s="69">
        <v>771</v>
      </c>
      <c r="K124" s="69" t="s">
        <v>98</v>
      </c>
      <c r="L124" s="69">
        <v>1</v>
      </c>
      <c r="M124" s="69" t="s">
        <v>117</v>
      </c>
      <c r="N124" s="69" t="s">
        <v>12</v>
      </c>
      <c r="O124" s="193">
        <v>6</v>
      </c>
      <c r="P124" s="193">
        <v>40</v>
      </c>
      <c r="Q124" s="194" t="s">
        <v>21</v>
      </c>
      <c r="R124" s="194" t="s">
        <v>20</v>
      </c>
      <c r="S124" s="195" t="s">
        <v>142</v>
      </c>
      <c r="T124" s="195"/>
      <c r="U124" s="196">
        <f t="shared" si="52"/>
        <v>3309.42</v>
      </c>
      <c r="V124" s="197">
        <f t="shared" si="53"/>
        <v>4037.49</v>
      </c>
      <c r="W124" s="198">
        <f t="shared" si="54"/>
        <v>2500.2599999999998</v>
      </c>
      <c r="X124" s="199">
        <f t="shared" si="55"/>
        <v>3050.32</v>
      </c>
      <c r="Y124" s="196">
        <f t="shared" si="56"/>
        <v>551.57000000000005</v>
      </c>
      <c r="Z124" s="456">
        <f t="shared" si="57"/>
        <v>672.92</v>
      </c>
      <c r="AA124" s="423">
        <v>416.71</v>
      </c>
      <c r="AB124" s="199">
        <f t="shared" si="58"/>
        <v>508.39</v>
      </c>
      <c r="AC124" s="196">
        <v>384.06</v>
      </c>
      <c r="AD124" s="242">
        <f t="shared" si="59"/>
        <v>8.5012758423163026E-2</v>
      </c>
      <c r="AF124" s="402"/>
    </row>
    <row r="125" spans="1:32" ht="15.75" thickBot="1" x14ac:dyDescent="0.3">
      <c r="A125" s="191" t="s">
        <v>302</v>
      </c>
      <c r="B125" s="65"/>
      <c r="C125" s="120"/>
      <c r="D125" s="408"/>
      <c r="E125" s="179"/>
      <c r="F125" s="121"/>
      <c r="G125" s="179"/>
      <c r="H125" s="179"/>
      <c r="I125" s="179"/>
      <c r="J125" s="179"/>
      <c r="K125" s="179"/>
      <c r="L125" s="179"/>
      <c r="M125" s="179"/>
      <c r="N125" s="179"/>
      <c r="O125" s="179"/>
      <c r="P125" s="179"/>
      <c r="Q125" s="179"/>
      <c r="R125" s="179"/>
      <c r="S125" s="179"/>
      <c r="T125" s="179"/>
      <c r="U125" s="181"/>
      <c r="V125" s="181"/>
      <c r="W125" s="181"/>
      <c r="X125" s="182"/>
      <c r="Y125" s="180"/>
      <c r="Z125" s="437"/>
      <c r="AA125" s="181"/>
      <c r="AB125" s="182"/>
      <c r="AC125" s="180"/>
      <c r="AD125" s="246"/>
      <c r="AF125" s="402"/>
    </row>
    <row r="126" spans="1:32" ht="15" x14ac:dyDescent="0.25">
      <c r="A126" s="54" t="s">
        <v>303</v>
      </c>
      <c r="B126" s="323" t="s">
        <v>12</v>
      </c>
      <c r="C126" s="55" t="s">
        <v>66</v>
      </c>
      <c r="D126" s="56" t="s">
        <v>11</v>
      </c>
      <c r="E126" s="267">
        <v>652000</v>
      </c>
      <c r="F126" s="278" t="s">
        <v>210</v>
      </c>
      <c r="G126" s="57" t="s">
        <v>12</v>
      </c>
      <c r="H126" s="57" t="s">
        <v>12</v>
      </c>
      <c r="I126" s="58" t="s">
        <v>63</v>
      </c>
      <c r="J126" s="57" t="s">
        <v>12</v>
      </c>
      <c r="K126" s="57" t="s">
        <v>12</v>
      </c>
      <c r="L126" s="57" t="s">
        <v>12</v>
      </c>
      <c r="M126" s="57" t="s">
        <v>12</v>
      </c>
      <c r="N126" s="57" t="s">
        <v>12</v>
      </c>
      <c r="O126" s="58">
        <v>1</v>
      </c>
      <c r="P126" s="58">
        <v>18</v>
      </c>
      <c r="Q126" s="59" t="s">
        <v>18</v>
      </c>
      <c r="R126" s="59"/>
      <c r="S126" s="59"/>
      <c r="T126" s="59"/>
      <c r="U126" s="83">
        <f t="shared" ref="U126:U135" si="60">Y126*O126</f>
        <v>22894.98</v>
      </c>
      <c r="V126" s="84">
        <f t="shared" ref="V126:V145" si="61">ROUND(U126*1.22,2)</f>
        <v>27931.88</v>
      </c>
      <c r="W126" s="85">
        <f t="shared" ref="W126:W145" si="62">AA126*O126</f>
        <v>17297.16</v>
      </c>
      <c r="X126" s="86">
        <f t="shared" ref="X126:X145" si="63">ROUND(W126*1.22,2)</f>
        <v>21102.54</v>
      </c>
      <c r="Y126" s="83">
        <f t="shared" ref="Y126:Y145" si="64">ROUND(AA126/(1-24.45%),2)</f>
        <v>22894.98</v>
      </c>
      <c r="Z126" s="453">
        <f t="shared" ref="Z126:Z145" si="65">ROUND(Y126*1.22,2)</f>
        <v>27931.88</v>
      </c>
      <c r="AA126" s="421">
        <v>17297.16</v>
      </c>
      <c r="AB126" s="86">
        <f t="shared" ref="AB126:AB145" si="66">ROUND(AA126*1.22,2)</f>
        <v>21102.54</v>
      </c>
      <c r="AC126" s="83">
        <v>15942.08</v>
      </c>
      <c r="AD126" s="238">
        <f t="shared" ref="AD126:AD145" si="67">AA126/AC126-1</f>
        <v>8.5000200726630393E-2</v>
      </c>
      <c r="AF126" s="402"/>
    </row>
    <row r="127" spans="1:32" ht="15" x14ac:dyDescent="0.25">
      <c r="A127" s="18" t="s">
        <v>303</v>
      </c>
      <c r="B127" s="320" t="s">
        <v>12</v>
      </c>
      <c r="C127" s="19" t="s">
        <v>66</v>
      </c>
      <c r="D127" s="64" t="s">
        <v>22</v>
      </c>
      <c r="E127" s="269">
        <v>206550</v>
      </c>
      <c r="F127" s="278" t="s">
        <v>211</v>
      </c>
      <c r="G127" s="21" t="s">
        <v>12</v>
      </c>
      <c r="H127" s="21" t="s">
        <v>12</v>
      </c>
      <c r="I127" s="22" t="s">
        <v>17</v>
      </c>
      <c r="J127" s="21" t="s">
        <v>12</v>
      </c>
      <c r="K127" s="21" t="s">
        <v>12</v>
      </c>
      <c r="L127" s="21" t="s">
        <v>12</v>
      </c>
      <c r="M127" s="21" t="s">
        <v>12</v>
      </c>
      <c r="N127" s="21" t="s">
        <v>12</v>
      </c>
      <c r="O127" s="105">
        <v>1</v>
      </c>
      <c r="P127" s="105">
        <v>66</v>
      </c>
      <c r="Q127" s="124" t="s">
        <v>18</v>
      </c>
      <c r="R127" s="124"/>
      <c r="S127" s="124"/>
      <c r="T127" s="124"/>
      <c r="U127" s="87">
        <f t="shared" si="60"/>
        <v>11172.44</v>
      </c>
      <c r="V127" s="88">
        <f t="shared" si="61"/>
        <v>13630.38</v>
      </c>
      <c r="W127" s="89">
        <f t="shared" si="62"/>
        <v>8440.7800000000007</v>
      </c>
      <c r="X127" s="90">
        <f t="shared" si="63"/>
        <v>10297.75</v>
      </c>
      <c r="Y127" s="87">
        <f t="shared" si="64"/>
        <v>11172.44</v>
      </c>
      <c r="Z127" s="454">
        <f t="shared" si="65"/>
        <v>13630.38</v>
      </c>
      <c r="AA127" s="422">
        <v>8440.7800000000007</v>
      </c>
      <c r="AB127" s="90">
        <f t="shared" si="66"/>
        <v>10297.75</v>
      </c>
      <c r="AC127" s="87">
        <v>7779.52</v>
      </c>
      <c r="AD127" s="239">
        <f t="shared" si="67"/>
        <v>8.5000102834108082E-2</v>
      </c>
      <c r="AF127" s="402"/>
    </row>
    <row r="128" spans="1:32" ht="22.5" x14ac:dyDescent="0.25">
      <c r="A128" s="18" t="s">
        <v>303</v>
      </c>
      <c r="B128" s="330" t="s">
        <v>12</v>
      </c>
      <c r="C128" s="10" t="s">
        <v>66</v>
      </c>
      <c r="D128" s="11" t="s">
        <v>19</v>
      </c>
      <c r="E128" s="269">
        <v>130080</v>
      </c>
      <c r="F128" s="278" t="s">
        <v>212</v>
      </c>
      <c r="G128" s="21" t="s">
        <v>152</v>
      </c>
      <c r="H128" s="22">
        <v>3</v>
      </c>
      <c r="I128" s="63" t="s">
        <v>44</v>
      </c>
      <c r="J128" s="22">
        <v>750</v>
      </c>
      <c r="K128" s="22" t="s">
        <v>103</v>
      </c>
      <c r="L128" s="22">
        <v>1</v>
      </c>
      <c r="M128" s="22" t="s">
        <v>118</v>
      </c>
      <c r="N128" s="22" t="s">
        <v>12</v>
      </c>
      <c r="O128" s="22">
        <v>1</v>
      </c>
      <c r="P128" s="22">
        <v>30</v>
      </c>
      <c r="Q128" s="23" t="s">
        <v>24</v>
      </c>
      <c r="R128" s="23"/>
      <c r="S128" s="23"/>
      <c r="T128" s="23"/>
      <c r="U128" s="87">
        <f t="shared" si="60"/>
        <v>11291.46</v>
      </c>
      <c r="V128" s="88">
        <f t="shared" si="61"/>
        <v>13775.58</v>
      </c>
      <c r="W128" s="89">
        <f t="shared" si="62"/>
        <v>8530.7000000000007</v>
      </c>
      <c r="X128" s="90">
        <f t="shared" si="63"/>
        <v>10407.450000000001</v>
      </c>
      <c r="Y128" s="87">
        <f t="shared" si="64"/>
        <v>11291.46</v>
      </c>
      <c r="Z128" s="454">
        <f t="shared" si="65"/>
        <v>13775.58</v>
      </c>
      <c r="AA128" s="422">
        <v>8530.7000000000007</v>
      </c>
      <c r="AB128" s="90">
        <f>ROUND(AA128*1.22,2)</f>
        <v>10407.450000000001</v>
      </c>
      <c r="AC128" s="87">
        <v>7862.4</v>
      </c>
      <c r="AD128" s="239">
        <f t="shared" si="67"/>
        <v>8.4999491249491355E-2</v>
      </c>
      <c r="AF128" s="402"/>
    </row>
    <row r="129" spans="1:32" ht="15" x14ac:dyDescent="0.25">
      <c r="A129" s="18" t="s">
        <v>303</v>
      </c>
      <c r="B129" s="320" t="s">
        <v>12</v>
      </c>
      <c r="C129" s="19" t="s">
        <v>241</v>
      </c>
      <c r="D129" s="20" t="s">
        <v>11</v>
      </c>
      <c r="E129" s="285">
        <v>653000</v>
      </c>
      <c r="F129" s="278" t="s">
        <v>240</v>
      </c>
      <c r="G129" s="21" t="s">
        <v>12</v>
      </c>
      <c r="H129" s="21" t="s">
        <v>12</v>
      </c>
      <c r="I129" s="13" t="s">
        <v>15</v>
      </c>
      <c r="J129" s="21" t="s">
        <v>12</v>
      </c>
      <c r="K129" s="21" t="s">
        <v>12</v>
      </c>
      <c r="L129" s="21" t="s">
        <v>12</v>
      </c>
      <c r="M129" s="21" t="s">
        <v>12</v>
      </c>
      <c r="N129" s="21" t="s">
        <v>12</v>
      </c>
      <c r="O129" s="13">
        <v>1</v>
      </c>
      <c r="P129" s="22">
        <v>20</v>
      </c>
      <c r="Q129" s="14" t="s">
        <v>24</v>
      </c>
      <c r="R129" s="14"/>
      <c r="S129" s="14"/>
      <c r="T129" s="14"/>
      <c r="U129" s="101">
        <f t="shared" si="60"/>
        <v>13282.75</v>
      </c>
      <c r="V129" s="102">
        <f t="shared" si="61"/>
        <v>16204.96</v>
      </c>
      <c r="W129" s="103">
        <f t="shared" si="62"/>
        <v>10035.120000000001</v>
      </c>
      <c r="X129" s="104">
        <f t="shared" si="63"/>
        <v>12242.85</v>
      </c>
      <c r="Y129" s="101">
        <f t="shared" si="64"/>
        <v>13282.75</v>
      </c>
      <c r="Z129" s="465">
        <f>ROUND(Y129*1.22,2)</f>
        <v>16204.96</v>
      </c>
      <c r="AA129" s="431">
        <v>10035.120000000001</v>
      </c>
      <c r="AB129" s="104">
        <f t="shared" si="66"/>
        <v>12242.85</v>
      </c>
      <c r="AC129" s="101">
        <v>9248.9599999999991</v>
      </c>
      <c r="AD129" s="240">
        <f t="shared" si="67"/>
        <v>8.4999827007577355E-2</v>
      </c>
      <c r="AF129" s="402"/>
    </row>
    <row r="130" spans="1:32" ht="15" x14ac:dyDescent="0.25">
      <c r="A130" s="18" t="s">
        <v>303</v>
      </c>
      <c r="B130" s="320" t="s">
        <v>12</v>
      </c>
      <c r="C130" s="19" t="s">
        <v>67</v>
      </c>
      <c r="D130" s="20" t="s">
        <v>19</v>
      </c>
      <c r="E130" s="269">
        <v>190494</v>
      </c>
      <c r="F130" s="270" t="s">
        <v>213</v>
      </c>
      <c r="G130" s="105" t="s">
        <v>152</v>
      </c>
      <c r="H130" s="22">
        <v>1</v>
      </c>
      <c r="I130" s="22" t="s">
        <v>44</v>
      </c>
      <c r="J130" s="22">
        <v>500</v>
      </c>
      <c r="K130" s="22" t="s">
        <v>104</v>
      </c>
      <c r="L130" s="22">
        <v>1</v>
      </c>
      <c r="M130" s="22" t="s">
        <v>105</v>
      </c>
      <c r="N130" s="22" t="s">
        <v>12</v>
      </c>
      <c r="O130" s="22">
        <v>1</v>
      </c>
      <c r="P130" s="22">
        <v>84</v>
      </c>
      <c r="Q130" s="23" t="s">
        <v>68</v>
      </c>
      <c r="R130" s="23"/>
      <c r="S130" s="23"/>
      <c r="T130" s="23"/>
      <c r="U130" s="87">
        <f t="shared" si="60"/>
        <v>29509.01</v>
      </c>
      <c r="V130" s="88">
        <f t="shared" si="61"/>
        <v>36000.99</v>
      </c>
      <c r="W130" s="89">
        <f t="shared" si="62"/>
        <v>22294.06</v>
      </c>
      <c r="X130" s="90">
        <f t="shared" si="63"/>
        <v>27198.75</v>
      </c>
      <c r="Y130" s="87">
        <f t="shared" si="64"/>
        <v>29509.01</v>
      </c>
      <c r="Z130" s="454">
        <f t="shared" si="65"/>
        <v>36000.99</v>
      </c>
      <c r="AA130" s="422">
        <v>22294.06</v>
      </c>
      <c r="AB130" s="90">
        <f t="shared" si="66"/>
        <v>27198.75</v>
      </c>
      <c r="AC130" s="87">
        <v>20547.52</v>
      </c>
      <c r="AD130" s="239">
        <f t="shared" si="67"/>
        <v>8.5000038934138988E-2</v>
      </c>
      <c r="AF130" s="402"/>
    </row>
    <row r="131" spans="1:32" ht="22.5" x14ac:dyDescent="0.25">
      <c r="A131" s="28" t="s">
        <v>304</v>
      </c>
      <c r="B131" s="321" t="s">
        <v>12</v>
      </c>
      <c r="C131" s="178" t="s">
        <v>12</v>
      </c>
      <c r="D131" s="119" t="s">
        <v>19</v>
      </c>
      <c r="E131" s="262">
        <v>351400</v>
      </c>
      <c r="F131" s="290" t="s">
        <v>352</v>
      </c>
      <c r="G131" s="31" t="s">
        <v>151</v>
      </c>
      <c r="H131" s="31">
        <v>1</v>
      </c>
      <c r="I131" s="31" t="s">
        <v>136</v>
      </c>
      <c r="J131" s="31">
        <v>888</v>
      </c>
      <c r="K131" s="31" t="s">
        <v>140</v>
      </c>
      <c r="L131" s="31">
        <v>1</v>
      </c>
      <c r="M131" s="31" t="s">
        <v>141</v>
      </c>
      <c r="N131" s="31" t="s">
        <v>12</v>
      </c>
      <c r="O131" s="48">
        <v>1</v>
      </c>
      <c r="P131" s="48">
        <v>72</v>
      </c>
      <c r="Q131" s="49" t="s">
        <v>21</v>
      </c>
      <c r="R131" s="49" t="s">
        <v>28</v>
      </c>
      <c r="S131" s="112"/>
      <c r="T131" s="112"/>
      <c r="U131" s="50">
        <f t="shared" si="60"/>
        <v>1801.35</v>
      </c>
      <c r="V131" s="51">
        <f t="shared" si="61"/>
        <v>2197.65</v>
      </c>
      <c r="W131" s="52">
        <f t="shared" si="62"/>
        <v>1360.92</v>
      </c>
      <c r="X131" s="53">
        <f t="shared" si="63"/>
        <v>1660.32</v>
      </c>
      <c r="Y131" s="50">
        <f t="shared" si="64"/>
        <v>1801.35</v>
      </c>
      <c r="Z131" s="449">
        <f t="shared" si="65"/>
        <v>2197.65</v>
      </c>
      <c r="AA131" s="418">
        <v>1360.92</v>
      </c>
      <c r="AB131" s="53">
        <f t="shared" si="66"/>
        <v>1660.32</v>
      </c>
      <c r="AC131" s="50">
        <v>1254.3</v>
      </c>
      <c r="AD131" s="236">
        <f t="shared" si="67"/>
        <v>8.5003587658454949E-2</v>
      </c>
      <c r="AF131" s="402"/>
    </row>
    <row r="132" spans="1:32" ht="22.5" x14ac:dyDescent="0.25">
      <c r="A132" s="28" t="s">
        <v>304</v>
      </c>
      <c r="B132" s="29" t="s">
        <v>12</v>
      </c>
      <c r="C132" s="29" t="s">
        <v>12</v>
      </c>
      <c r="D132" s="30" t="s">
        <v>19</v>
      </c>
      <c r="E132" s="262">
        <v>352200</v>
      </c>
      <c r="F132" s="290" t="s">
        <v>353</v>
      </c>
      <c r="G132" s="31" t="s">
        <v>150</v>
      </c>
      <c r="H132" s="31">
        <v>1</v>
      </c>
      <c r="I132" s="31" t="s">
        <v>15</v>
      </c>
      <c r="J132" s="31">
        <v>266</v>
      </c>
      <c r="K132" s="31" t="s">
        <v>139</v>
      </c>
      <c r="L132" s="31">
        <v>1</v>
      </c>
      <c r="M132" s="31" t="s">
        <v>137</v>
      </c>
      <c r="N132" s="31" t="s">
        <v>12</v>
      </c>
      <c r="O132" s="48">
        <v>1</v>
      </c>
      <c r="P132" s="48">
        <v>144</v>
      </c>
      <c r="Q132" s="49" t="s">
        <v>21</v>
      </c>
      <c r="R132" s="49" t="s">
        <v>28</v>
      </c>
      <c r="S132" s="112" t="s">
        <v>142</v>
      </c>
      <c r="T132" s="112"/>
      <c r="U132" s="50">
        <f t="shared" si="60"/>
        <v>3475.16</v>
      </c>
      <c r="V132" s="51">
        <f t="shared" si="61"/>
        <v>4239.7</v>
      </c>
      <c r="W132" s="52">
        <f t="shared" si="62"/>
        <v>2625.48</v>
      </c>
      <c r="X132" s="53">
        <f t="shared" si="63"/>
        <v>3203.09</v>
      </c>
      <c r="Y132" s="50">
        <f t="shared" si="64"/>
        <v>3475.16</v>
      </c>
      <c r="Z132" s="449">
        <f t="shared" si="65"/>
        <v>4239.7</v>
      </c>
      <c r="AA132" s="418">
        <v>2625.48</v>
      </c>
      <c r="AB132" s="53">
        <f t="shared" si="66"/>
        <v>3203.09</v>
      </c>
      <c r="AC132" s="50">
        <v>2419.8000000000002</v>
      </c>
      <c r="AD132" s="234">
        <f t="shared" si="67"/>
        <v>8.499876022811792E-2</v>
      </c>
      <c r="AF132" s="402"/>
    </row>
    <row r="133" spans="1:32" ht="23.25" thickBot="1" x14ac:dyDescent="0.3">
      <c r="A133" s="66" t="s">
        <v>304</v>
      </c>
      <c r="B133" s="67" t="s">
        <v>12</v>
      </c>
      <c r="C133" s="67" t="s">
        <v>12</v>
      </c>
      <c r="D133" s="97" t="s">
        <v>19</v>
      </c>
      <c r="E133" s="264">
        <v>352201</v>
      </c>
      <c r="F133" s="291" t="s">
        <v>354</v>
      </c>
      <c r="G133" s="69" t="s">
        <v>150</v>
      </c>
      <c r="H133" s="69">
        <v>1</v>
      </c>
      <c r="I133" s="69" t="s">
        <v>136</v>
      </c>
      <c r="J133" s="69">
        <v>253</v>
      </c>
      <c r="K133" s="69" t="s">
        <v>139</v>
      </c>
      <c r="L133" s="69">
        <v>1</v>
      </c>
      <c r="M133" s="69" t="s">
        <v>138</v>
      </c>
      <c r="N133" s="69" t="s">
        <v>12</v>
      </c>
      <c r="O133" s="193">
        <v>1</v>
      </c>
      <c r="P133" s="193">
        <v>144</v>
      </c>
      <c r="Q133" s="194" t="s">
        <v>21</v>
      </c>
      <c r="R133" s="194" t="s">
        <v>28</v>
      </c>
      <c r="S133" s="195" t="s">
        <v>142</v>
      </c>
      <c r="T133" s="195"/>
      <c r="U133" s="196">
        <f t="shared" si="60"/>
        <v>3752.53</v>
      </c>
      <c r="V133" s="197">
        <f t="shared" si="61"/>
        <v>4578.09</v>
      </c>
      <c r="W133" s="198">
        <f t="shared" si="62"/>
        <v>2835.04</v>
      </c>
      <c r="X133" s="199">
        <f t="shared" si="63"/>
        <v>3458.75</v>
      </c>
      <c r="Y133" s="196">
        <f t="shared" si="64"/>
        <v>3752.53</v>
      </c>
      <c r="Z133" s="456">
        <f t="shared" si="65"/>
        <v>4578.09</v>
      </c>
      <c r="AA133" s="423">
        <v>2835.04</v>
      </c>
      <c r="AB133" s="199">
        <f t="shared" si="66"/>
        <v>3458.75</v>
      </c>
      <c r="AC133" s="196">
        <v>2612.94</v>
      </c>
      <c r="AD133" s="242">
        <f t="shared" si="67"/>
        <v>8.5000038271066281E-2</v>
      </c>
      <c r="AF133" s="402"/>
    </row>
    <row r="134" spans="1:32" ht="15" x14ac:dyDescent="0.25">
      <c r="A134" s="54" t="s">
        <v>305</v>
      </c>
      <c r="B134" s="323" t="s">
        <v>12</v>
      </c>
      <c r="C134" s="55" t="s">
        <v>69</v>
      </c>
      <c r="D134" s="56" t="s">
        <v>11</v>
      </c>
      <c r="E134" s="267">
        <v>654000</v>
      </c>
      <c r="F134" s="268" t="s">
        <v>214</v>
      </c>
      <c r="G134" s="57" t="s">
        <v>12</v>
      </c>
      <c r="H134" s="57" t="s">
        <v>12</v>
      </c>
      <c r="I134" s="58" t="s">
        <v>63</v>
      </c>
      <c r="J134" s="57" t="s">
        <v>12</v>
      </c>
      <c r="K134" s="57" t="s">
        <v>12</v>
      </c>
      <c r="L134" s="57" t="s">
        <v>12</v>
      </c>
      <c r="M134" s="57" t="s">
        <v>12</v>
      </c>
      <c r="N134" s="57" t="s">
        <v>12</v>
      </c>
      <c r="O134" s="58">
        <v>1</v>
      </c>
      <c r="P134" s="58">
        <v>52</v>
      </c>
      <c r="Q134" s="59" t="s">
        <v>16</v>
      </c>
      <c r="R134" s="59"/>
      <c r="S134" s="59"/>
      <c r="T134" s="59"/>
      <c r="U134" s="83">
        <f t="shared" si="60"/>
        <v>7707.8</v>
      </c>
      <c r="V134" s="84">
        <f t="shared" si="61"/>
        <v>9403.52</v>
      </c>
      <c r="W134" s="85">
        <f t="shared" si="62"/>
        <v>5823.24</v>
      </c>
      <c r="X134" s="86">
        <f t="shared" si="63"/>
        <v>7104.35</v>
      </c>
      <c r="Y134" s="83">
        <f t="shared" si="64"/>
        <v>7707.8</v>
      </c>
      <c r="Z134" s="453">
        <f t="shared" si="65"/>
        <v>9403.52</v>
      </c>
      <c r="AA134" s="421">
        <v>5823.24</v>
      </c>
      <c r="AB134" s="86">
        <f t="shared" si="66"/>
        <v>7104.35</v>
      </c>
      <c r="AC134" s="83">
        <v>5367.04</v>
      </c>
      <c r="AD134" s="238">
        <f t="shared" si="67"/>
        <v>8.500029811590748E-2</v>
      </c>
      <c r="AF134" s="402"/>
    </row>
    <row r="135" spans="1:32" ht="15.75" thickBot="1" x14ac:dyDescent="0.3">
      <c r="A135" s="38" t="s">
        <v>305</v>
      </c>
      <c r="B135" s="324" t="s">
        <v>12</v>
      </c>
      <c r="C135" s="39" t="s">
        <v>69</v>
      </c>
      <c r="D135" s="40" t="s">
        <v>19</v>
      </c>
      <c r="E135" s="272">
        <v>473179</v>
      </c>
      <c r="F135" s="273" t="s">
        <v>215</v>
      </c>
      <c r="G135" s="123" t="s">
        <v>152</v>
      </c>
      <c r="H135" s="42">
        <v>1</v>
      </c>
      <c r="I135" s="344" t="s">
        <v>15</v>
      </c>
      <c r="J135" s="42">
        <v>75</v>
      </c>
      <c r="K135" s="42" t="s">
        <v>99</v>
      </c>
      <c r="L135" s="42" t="s">
        <v>12</v>
      </c>
      <c r="M135" s="42" t="s">
        <v>12</v>
      </c>
      <c r="N135" s="42" t="s">
        <v>12</v>
      </c>
      <c r="O135" s="42">
        <v>4</v>
      </c>
      <c r="P135" s="42">
        <v>60</v>
      </c>
      <c r="Q135" s="43" t="s">
        <v>68</v>
      </c>
      <c r="R135" s="43"/>
      <c r="S135" s="43"/>
      <c r="T135" s="43"/>
      <c r="U135" s="44">
        <f t="shared" si="60"/>
        <v>15865.96</v>
      </c>
      <c r="V135" s="45">
        <f t="shared" si="61"/>
        <v>19356.47</v>
      </c>
      <c r="W135" s="46">
        <f t="shared" si="62"/>
        <v>11986.72</v>
      </c>
      <c r="X135" s="47">
        <f t="shared" si="63"/>
        <v>14623.8</v>
      </c>
      <c r="Y135" s="44">
        <f t="shared" si="64"/>
        <v>3966.49</v>
      </c>
      <c r="Z135" s="460">
        <f t="shared" si="65"/>
        <v>4839.12</v>
      </c>
      <c r="AA135" s="427">
        <v>2996.68</v>
      </c>
      <c r="AB135" s="47">
        <f t="shared" si="66"/>
        <v>3655.95</v>
      </c>
      <c r="AC135" s="44">
        <v>2761.92</v>
      </c>
      <c r="AD135" s="245">
        <f t="shared" si="67"/>
        <v>8.4998841385702573E-2</v>
      </c>
      <c r="AF135" s="402"/>
    </row>
    <row r="136" spans="1:32" ht="23.25" thickBot="1" x14ac:dyDescent="0.3">
      <c r="A136" s="114" t="s">
        <v>369</v>
      </c>
      <c r="B136" s="325" t="s">
        <v>367</v>
      </c>
      <c r="C136" s="115" t="s">
        <v>12</v>
      </c>
      <c r="D136" s="116" t="s">
        <v>19</v>
      </c>
      <c r="E136" s="274">
        <v>383200</v>
      </c>
      <c r="F136" s="355" t="s">
        <v>378</v>
      </c>
      <c r="G136" s="118" t="s">
        <v>152</v>
      </c>
      <c r="H136" s="118">
        <v>1</v>
      </c>
      <c r="I136" s="117" t="s">
        <v>15</v>
      </c>
      <c r="J136" s="118">
        <v>75</v>
      </c>
      <c r="K136" s="118" t="s">
        <v>372</v>
      </c>
      <c r="L136" s="118"/>
      <c r="M136" s="118"/>
      <c r="N136" s="118"/>
      <c r="O136" s="117">
        <v>5</v>
      </c>
      <c r="P136" s="117">
        <v>36</v>
      </c>
      <c r="Q136" s="133" t="s">
        <v>18</v>
      </c>
      <c r="R136" s="133"/>
      <c r="S136" s="133" t="s">
        <v>142</v>
      </c>
      <c r="T136" s="133"/>
      <c r="U136" s="134">
        <f t="shared" ref="U136:U141" si="68">Y136*O136</f>
        <v>10608.199999999999</v>
      </c>
      <c r="V136" s="135">
        <f t="shared" si="61"/>
        <v>12942</v>
      </c>
      <c r="W136" s="136">
        <f t="shared" si="62"/>
        <v>8014.5</v>
      </c>
      <c r="X136" s="137">
        <f t="shared" si="63"/>
        <v>9777.69</v>
      </c>
      <c r="Y136" s="134">
        <f t="shared" si="64"/>
        <v>2121.64</v>
      </c>
      <c r="Z136" s="461">
        <f t="shared" si="65"/>
        <v>2588.4</v>
      </c>
      <c r="AA136" s="428">
        <v>1602.9</v>
      </c>
      <c r="AB136" s="137">
        <f t="shared" si="66"/>
        <v>1955.54</v>
      </c>
      <c r="AC136" s="134">
        <v>1477.33</v>
      </c>
      <c r="AD136" s="259">
        <f t="shared" si="67"/>
        <v>8.4997935464655949E-2</v>
      </c>
      <c r="AF136" s="402"/>
    </row>
    <row r="137" spans="1:32" ht="22.5" x14ac:dyDescent="0.25">
      <c r="A137" s="354" t="s">
        <v>370</v>
      </c>
      <c r="B137" s="352" t="s">
        <v>368</v>
      </c>
      <c r="C137" s="353" t="s">
        <v>12</v>
      </c>
      <c r="D137" s="11" t="s">
        <v>19</v>
      </c>
      <c r="E137" s="285">
        <v>392200</v>
      </c>
      <c r="F137" s="356" t="s">
        <v>375</v>
      </c>
      <c r="G137" s="12" t="s">
        <v>150</v>
      </c>
      <c r="H137" s="13">
        <v>1</v>
      </c>
      <c r="I137" s="13" t="s">
        <v>15</v>
      </c>
      <c r="J137" s="13">
        <v>120</v>
      </c>
      <c r="K137" s="13" t="s">
        <v>373</v>
      </c>
      <c r="L137" s="13"/>
      <c r="M137" s="13"/>
      <c r="N137" s="13"/>
      <c r="O137" s="13">
        <v>10</v>
      </c>
      <c r="P137" s="13">
        <v>32</v>
      </c>
      <c r="Q137" s="14" t="s">
        <v>18</v>
      </c>
      <c r="R137" s="14"/>
      <c r="S137" s="14" t="s">
        <v>142</v>
      </c>
      <c r="T137" s="14"/>
      <c r="U137" s="101">
        <f t="shared" si="68"/>
        <v>14018.099999999999</v>
      </c>
      <c r="V137" s="102">
        <f t="shared" si="61"/>
        <v>17102.080000000002</v>
      </c>
      <c r="W137" s="103">
        <f t="shared" si="62"/>
        <v>10590.699999999999</v>
      </c>
      <c r="X137" s="104">
        <f t="shared" si="63"/>
        <v>12920.65</v>
      </c>
      <c r="Y137" s="101">
        <f t="shared" si="64"/>
        <v>1401.81</v>
      </c>
      <c r="Z137" s="465">
        <f t="shared" si="65"/>
        <v>1710.21</v>
      </c>
      <c r="AA137" s="431">
        <v>1059.07</v>
      </c>
      <c r="AB137" s="104">
        <f t="shared" si="66"/>
        <v>1292.07</v>
      </c>
      <c r="AC137" s="101">
        <v>976.1</v>
      </c>
      <c r="AD137" s="240">
        <f t="shared" si="67"/>
        <v>8.5001536727794091E-2</v>
      </c>
      <c r="AF137" s="402"/>
    </row>
    <row r="138" spans="1:32" ht="22.5" x14ac:dyDescent="0.25">
      <c r="A138" s="18" t="s">
        <v>370</v>
      </c>
      <c r="B138" s="320" t="s">
        <v>368</v>
      </c>
      <c r="C138" s="19" t="s">
        <v>12</v>
      </c>
      <c r="D138" s="20" t="s">
        <v>19</v>
      </c>
      <c r="E138" s="285">
        <v>392201</v>
      </c>
      <c r="F138" s="356" t="s">
        <v>376</v>
      </c>
      <c r="G138" s="12" t="s">
        <v>150</v>
      </c>
      <c r="H138" s="13">
        <v>1</v>
      </c>
      <c r="I138" s="13" t="s">
        <v>15</v>
      </c>
      <c r="J138" s="22">
        <v>100</v>
      </c>
      <c r="K138" s="22" t="s">
        <v>373</v>
      </c>
      <c r="L138" s="22"/>
      <c r="M138" s="22"/>
      <c r="N138" s="13"/>
      <c r="O138" s="13">
        <v>10</v>
      </c>
      <c r="P138" s="13">
        <v>32</v>
      </c>
      <c r="Q138" s="14" t="s">
        <v>18</v>
      </c>
      <c r="R138" s="14"/>
      <c r="S138" s="14" t="s">
        <v>142</v>
      </c>
      <c r="T138" s="14"/>
      <c r="U138" s="101">
        <f t="shared" si="68"/>
        <v>15809.5</v>
      </c>
      <c r="V138" s="102">
        <f t="shared" si="61"/>
        <v>19287.59</v>
      </c>
      <c r="W138" s="103">
        <f t="shared" si="62"/>
        <v>11944.1</v>
      </c>
      <c r="X138" s="104">
        <f t="shared" si="63"/>
        <v>14571.8</v>
      </c>
      <c r="Y138" s="101">
        <f t="shared" si="64"/>
        <v>1580.95</v>
      </c>
      <c r="Z138" s="465">
        <f t="shared" si="65"/>
        <v>1928.76</v>
      </c>
      <c r="AA138" s="431">
        <v>1194.4100000000001</v>
      </c>
      <c r="AB138" s="104">
        <f t="shared" si="66"/>
        <v>1457.18</v>
      </c>
      <c r="AC138" s="101">
        <v>1100.8399999999999</v>
      </c>
      <c r="AD138" s="240">
        <f t="shared" si="67"/>
        <v>8.4998728243886656E-2</v>
      </c>
      <c r="AF138" s="402"/>
    </row>
    <row r="139" spans="1:32" ht="22.5" x14ac:dyDescent="0.25">
      <c r="A139" s="18" t="s">
        <v>370</v>
      </c>
      <c r="B139" s="320" t="s">
        <v>368</v>
      </c>
      <c r="C139" s="19" t="s">
        <v>12</v>
      </c>
      <c r="D139" s="20" t="s">
        <v>19</v>
      </c>
      <c r="E139" s="285">
        <v>393100</v>
      </c>
      <c r="F139" s="356" t="s">
        <v>374</v>
      </c>
      <c r="G139" s="12" t="s">
        <v>152</v>
      </c>
      <c r="H139" s="13">
        <v>1</v>
      </c>
      <c r="I139" s="13" t="s">
        <v>15</v>
      </c>
      <c r="J139" s="22">
        <v>100</v>
      </c>
      <c r="K139" s="22" t="s">
        <v>373</v>
      </c>
      <c r="L139" s="22"/>
      <c r="M139" s="22"/>
      <c r="N139" s="13"/>
      <c r="O139" s="13">
        <v>10</v>
      </c>
      <c r="P139" s="13">
        <v>32</v>
      </c>
      <c r="Q139" s="14" t="s">
        <v>18</v>
      </c>
      <c r="R139" s="14"/>
      <c r="S139" s="14" t="s">
        <v>142</v>
      </c>
      <c r="T139" s="14"/>
      <c r="U139" s="101">
        <f t="shared" si="68"/>
        <v>14451.900000000001</v>
      </c>
      <c r="V139" s="102">
        <f t="shared" si="61"/>
        <v>17631.32</v>
      </c>
      <c r="W139" s="103">
        <f t="shared" si="62"/>
        <v>10918.4</v>
      </c>
      <c r="X139" s="104">
        <f t="shared" si="63"/>
        <v>13320.45</v>
      </c>
      <c r="Y139" s="101">
        <f t="shared" si="64"/>
        <v>1445.19</v>
      </c>
      <c r="Z139" s="465">
        <f t="shared" si="65"/>
        <v>1763.13</v>
      </c>
      <c r="AA139" s="431">
        <v>1091.8399999999999</v>
      </c>
      <c r="AB139" s="104">
        <f t="shared" si="66"/>
        <v>1332.04</v>
      </c>
      <c r="AC139" s="101">
        <v>1006.3</v>
      </c>
      <c r="AD139" s="240">
        <f t="shared" si="67"/>
        <v>8.5004471827486716E-2</v>
      </c>
      <c r="AF139" s="402"/>
    </row>
    <row r="140" spans="1:32" ht="22.5" x14ac:dyDescent="0.25">
      <c r="A140" s="18" t="s">
        <v>370</v>
      </c>
      <c r="B140" s="320" t="s">
        <v>368</v>
      </c>
      <c r="C140" s="19" t="s">
        <v>12</v>
      </c>
      <c r="D140" s="20" t="s">
        <v>19</v>
      </c>
      <c r="E140" s="285">
        <v>393200</v>
      </c>
      <c r="F140" s="356" t="s">
        <v>377</v>
      </c>
      <c r="G140" s="12" t="s">
        <v>152</v>
      </c>
      <c r="H140" s="13">
        <v>1</v>
      </c>
      <c r="I140" s="13" t="s">
        <v>136</v>
      </c>
      <c r="J140" s="22">
        <v>100</v>
      </c>
      <c r="K140" s="22" t="s">
        <v>373</v>
      </c>
      <c r="L140" s="22"/>
      <c r="M140" s="22"/>
      <c r="N140" s="13"/>
      <c r="O140" s="13">
        <v>10</v>
      </c>
      <c r="P140" s="13">
        <v>32</v>
      </c>
      <c r="Q140" s="14" t="s">
        <v>18</v>
      </c>
      <c r="R140" s="14"/>
      <c r="S140" s="14" t="s">
        <v>142</v>
      </c>
      <c r="T140" s="14"/>
      <c r="U140" s="101">
        <f t="shared" si="68"/>
        <v>16917.400000000001</v>
      </c>
      <c r="V140" s="102">
        <f t="shared" si="61"/>
        <v>20639.23</v>
      </c>
      <c r="W140" s="103">
        <f t="shared" si="62"/>
        <v>12781.099999999999</v>
      </c>
      <c r="X140" s="104">
        <f t="shared" si="63"/>
        <v>15592.94</v>
      </c>
      <c r="Y140" s="101">
        <f t="shared" si="64"/>
        <v>1691.74</v>
      </c>
      <c r="Z140" s="465">
        <f t="shared" si="65"/>
        <v>2063.92</v>
      </c>
      <c r="AA140" s="431">
        <v>1278.1099999999999</v>
      </c>
      <c r="AB140" s="104">
        <f t="shared" si="66"/>
        <v>1559.29</v>
      </c>
      <c r="AC140" s="101">
        <v>1177.98</v>
      </c>
      <c r="AD140" s="240">
        <f t="shared" si="67"/>
        <v>8.5001443148440492E-2</v>
      </c>
      <c r="AF140" s="402"/>
    </row>
    <row r="141" spans="1:32" ht="15.75" thickBot="1" x14ac:dyDescent="0.3">
      <c r="A141" s="359" t="s">
        <v>370</v>
      </c>
      <c r="B141" s="360" t="s">
        <v>368</v>
      </c>
      <c r="C141" s="361" t="s">
        <v>12</v>
      </c>
      <c r="D141" s="362" t="s">
        <v>11</v>
      </c>
      <c r="E141" s="361">
        <v>945018</v>
      </c>
      <c r="F141" s="373" t="s">
        <v>384</v>
      </c>
      <c r="G141" s="361" t="s">
        <v>12</v>
      </c>
      <c r="H141" s="363" t="s">
        <v>12</v>
      </c>
      <c r="I141" s="364" t="s">
        <v>17</v>
      </c>
      <c r="J141" s="363" t="s">
        <v>12</v>
      </c>
      <c r="K141" s="363" t="s">
        <v>12</v>
      </c>
      <c r="L141" s="363" t="s">
        <v>12</v>
      </c>
      <c r="M141" s="363" t="s">
        <v>12</v>
      </c>
      <c r="N141" s="363" t="s">
        <v>12</v>
      </c>
      <c r="O141" s="363">
        <v>10</v>
      </c>
      <c r="P141" s="363">
        <v>40</v>
      </c>
      <c r="Q141" s="365" t="s">
        <v>21</v>
      </c>
      <c r="R141" s="365"/>
      <c r="S141" s="365"/>
      <c r="T141" s="365" t="s">
        <v>107</v>
      </c>
      <c r="U141" s="366">
        <f t="shared" si="68"/>
        <v>49831.5</v>
      </c>
      <c r="V141" s="367">
        <f t="shared" ref="V141" si="69">ROUND(U141*1.22,2)</f>
        <v>60794.43</v>
      </c>
      <c r="W141" s="368">
        <f t="shared" si="62"/>
        <v>37647.699999999997</v>
      </c>
      <c r="X141" s="369">
        <f t="shared" ref="X141" si="70">ROUND(W141*1.22,2)</f>
        <v>45930.19</v>
      </c>
      <c r="Y141" s="366">
        <f t="shared" si="64"/>
        <v>4983.1499999999996</v>
      </c>
      <c r="Z141" s="466">
        <f t="shared" ref="Z141" si="71">ROUND(Y141*1.22,2)</f>
        <v>6079.44</v>
      </c>
      <c r="AA141" s="432">
        <v>3764.77</v>
      </c>
      <c r="AB141" s="369">
        <f t="shared" si="66"/>
        <v>4593.0200000000004</v>
      </c>
      <c r="AC141" s="357">
        <v>3469.83</v>
      </c>
      <c r="AD141" s="358">
        <f t="shared" si="67"/>
        <v>8.5001282483579965E-2</v>
      </c>
      <c r="AF141" s="402"/>
    </row>
    <row r="142" spans="1:32" ht="22.5" x14ac:dyDescent="0.25">
      <c r="A142" s="350" t="s">
        <v>371</v>
      </c>
      <c r="B142" s="331" t="s">
        <v>12</v>
      </c>
      <c r="C142" s="332" t="s">
        <v>12</v>
      </c>
      <c r="D142" s="333" t="s">
        <v>19</v>
      </c>
      <c r="E142" s="332">
        <v>302200</v>
      </c>
      <c r="F142" s="334" t="s">
        <v>329</v>
      </c>
      <c r="G142" s="335" t="s">
        <v>151</v>
      </c>
      <c r="H142" s="335">
        <v>1</v>
      </c>
      <c r="I142" s="335" t="s">
        <v>44</v>
      </c>
      <c r="J142" s="335">
        <v>5</v>
      </c>
      <c r="K142" s="335" t="s">
        <v>243</v>
      </c>
      <c r="L142" s="335" t="s">
        <v>12</v>
      </c>
      <c r="M142" s="335" t="s">
        <v>12</v>
      </c>
      <c r="N142" s="335" t="s">
        <v>12</v>
      </c>
      <c r="O142" s="336">
        <v>28</v>
      </c>
      <c r="P142" s="336">
        <v>42</v>
      </c>
      <c r="Q142" s="337" t="s">
        <v>21</v>
      </c>
      <c r="R142" s="337" t="s">
        <v>12</v>
      </c>
      <c r="S142" s="338"/>
      <c r="T142" s="338"/>
      <c r="U142" s="339">
        <f t="shared" ref="U142:U145" si="72">Y142*O142</f>
        <v>10809.12</v>
      </c>
      <c r="V142" s="340">
        <f t="shared" si="61"/>
        <v>13187.13</v>
      </c>
      <c r="W142" s="341">
        <f t="shared" si="62"/>
        <v>8166.1999999999989</v>
      </c>
      <c r="X142" s="342">
        <f t="shared" si="63"/>
        <v>9962.76</v>
      </c>
      <c r="Y142" s="339">
        <f t="shared" si="64"/>
        <v>386.04</v>
      </c>
      <c r="Z142" s="467">
        <f t="shared" si="65"/>
        <v>470.97</v>
      </c>
      <c r="AA142" s="433">
        <v>291.64999999999998</v>
      </c>
      <c r="AB142" s="342">
        <f t="shared" si="66"/>
        <v>355.81</v>
      </c>
      <c r="AC142" s="343">
        <v>268.8</v>
      </c>
      <c r="AD142" s="345">
        <f t="shared" si="67"/>
        <v>8.5007440476190244E-2</v>
      </c>
      <c r="AF142" s="402"/>
    </row>
    <row r="143" spans="1:32" ht="22.5" x14ac:dyDescent="0.25">
      <c r="A143" s="28" t="s">
        <v>371</v>
      </c>
      <c r="B143" s="321" t="s">
        <v>12</v>
      </c>
      <c r="C143" s="178" t="s">
        <v>12</v>
      </c>
      <c r="D143" s="348" t="s">
        <v>19</v>
      </c>
      <c r="E143" s="178">
        <v>302201</v>
      </c>
      <c r="F143" s="292" t="s">
        <v>330</v>
      </c>
      <c r="G143" s="31" t="s">
        <v>151</v>
      </c>
      <c r="H143" s="31">
        <v>1</v>
      </c>
      <c r="I143" s="31" t="s">
        <v>244</v>
      </c>
      <c r="J143" s="31">
        <v>5</v>
      </c>
      <c r="K143" s="31" t="s">
        <v>243</v>
      </c>
      <c r="L143" s="31" t="s">
        <v>12</v>
      </c>
      <c r="M143" s="31" t="s">
        <v>12</v>
      </c>
      <c r="N143" s="31" t="s">
        <v>12</v>
      </c>
      <c r="O143" s="48">
        <v>28</v>
      </c>
      <c r="P143" s="48">
        <v>42</v>
      </c>
      <c r="Q143" s="49" t="s">
        <v>21</v>
      </c>
      <c r="R143" s="49" t="s">
        <v>12</v>
      </c>
      <c r="S143" s="112"/>
      <c r="T143" s="112"/>
      <c r="U143" s="50">
        <f t="shared" si="72"/>
        <v>10809.12</v>
      </c>
      <c r="V143" s="51">
        <f t="shared" si="61"/>
        <v>13187.13</v>
      </c>
      <c r="W143" s="52">
        <f t="shared" si="62"/>
        <v>8166.1999999999989</v>
      </c>
      <c r="X143" s="53">
        <f t="shared" si="63"/>
        <v>9962.76</v>
      </c>
      <c r="Y143" s="50">
        <f t="shared" si="64"/>
        <v>386.04</v>
      </c>
      <c r="Z143" s="449">
        <f t="shared" si="65"/>
        <v>470.97</v>
      </c>
      <c r="AA143" s="418">
        <v>291.64999999999998</v>
      </c>
      <c r="AB143" s="53">
        <f t="shared" si="66"/>
        <v>355.81</v>
      </c>
      <c r="AC143" s="299">
        <v>268.8</v>
      </c>
      <c r="AD143" s="346">
        <f t="shared" si="67"/>
        <v>8.5007440476190244E-2</v>
      </c>
      <c r="AF143" s="402"/>
    </row>
    <row r="144" spans="1:32" ht="22.5" x14ac:dyDescent="0.25">
      <c r="A144" s="28" t="s">
        <v>371</v>
      </c>
      <c r="B144" s="321" t="s">
        <v>12</v>
      </c>
      <c r="C144" s="178" t="s">
        <v>12</v>
      </c>
      <c r="D144" s="348" t="s">
        <v>19</v>
      </c>
      <c r="E144" s="178">
        <v>302202</v>
      </c>
      <c r="F144" s="292" t="s">
        <v>331</v>
      </c>
      <c r="G144" s="31" t="s">
        <v>151</v>
      </c>
      <c r="H144" s="31">
        <v>1</v>
      </c>
      <c r="I144" s="31" t="s">
        <v>245</v>
      </c>
      <c r="J144" s="31">
        <v>5</v>
      </c>
      <c r="K144" s="31" t="s">
        <v>243</v>
      </c>
      <c r="L144" s="31" t="s">
        <v>12</v>
      </c>
      <c r="M144" s="31" t="s">
        <v>12</v>
      </c>
      <c r="N144" s="31" t="s">
        <v>12</v>
      </c>
      <c r="O144" s="48">
        <v>28</v>
      </c>
      <c r="P144" s="48">
        <v>42</v>
      </c>
      <c r="Q144" s="49" t="s">
        <v>21</v>
      </c>
      <c r="R144" s="49" t="s">
        <v>12</v>
      </c>
      <c r="S144" s="112"/>
      <c r="T144" s="112"/>
      <c r="U144" s="50">
        <f t="shared" si="72"/>
        <v>10809.12</v>
      </c>
      <c r="V144" s="51">
        <f t="shared" si="61"/>
        <v>13187.13</v>
      </c>
      <c r="W144" s="52">
        <f t="shared" si="62"/>
        <v>8166.1999999999989</v>
      </c>
      <c r="X144" s="53">
        <f t="shared" si="63"/>
        <v>9962.76</v>
      </c>
      <c r="Y144" s="50">
        <f t="shared" si="64"/>
        <v>386.04</v>
      </c>
      <c r="Z144" s="449">
        <f t="shared" si="65"/>
        <v>470.97</v>
      </c>
      <c r="AA144" s="418">
        <v>291.64999999999998</v>
      </c>
      <c r="AB144" s="53">
        <f t="shared" si="66"/>
        <v>355.81</v>
      </c>
      <c r="AC144" s="299">
        <v>268.8</v>
      </c>
      <c r="AD144" s="346">
        <f t="shared" si="67"/>
        <v>8.5007440476190244E-2</v>
      </c>
      <c r="AF144" s="402"/>
    </row>
    <row r="145" spans="1:32" ht="23.25" thickBot="1" x14ac:dyDescent="0.3">
      <c r="A145" s="66" t="s">
        <v>371</v>
      </c>
      <c r="B145" s="326" t="s">
        <v>12</v>
      </c>
      <c r="C145" s="67" t="s">
        <v>12</v>
      </c>
      <c r="D145" s="351" t="s">
        <v>19</v>
      </c>
      <c r="E145" s="177">
        <v>302203</v>
      </c>
      <c r="F145" s="293" t="s">
        <v>332</v>
      </c>
      <c r="G145" s="69" t="s">
        <v>151</v>
      </c>
      <c r="H145" s="69">
        <v>1</v>
      </c>
      <c r="I145" s="69" t="s">
        <v>61</v>
      </c>
      <c r="J145" s="69">
        <v>5</v>
      </c>
      <c r="K145" s="69" t="s">
        <v>243</v>
      </c>
      <c r="L145" s="69" t="s">
        <v>12</v>
      </c>
      <c r="M145" s="69" t="s">
        <v>12</v>
      </c>
      <c r="N145" s="69" t="s">
        <v>12</v>
      </c>
      <c r="O145" s="193">
        <v>28</v>
      </c>
      <c r="P145" s="193">
        <v>42</v>
      </c>
      <c r="Q145" s="194" t="s">
        <v>21</v>
      </c>
      <c r="R145" s="194" t="s">
        <v>12</v>
      </c>
      <c r="S145" s="195"/>
      <c r="T145" s="195"/>
      <c r="U145" s="50">
        <f t="shared" si="72"/>
        <v>10809.12</v>
      </c>
      <c r="V145" s="51">
        <f t="shared" si="61"/>
        <v>13187.13</v>
      </c>
      <c r="W145" s="52">
        <f t="shared" si="62"/>
        <v>8166.1999999999989</v>
      </c>
      <c r="X145" s="53">
        <f t="shared" si="63"/>
        <v>9962.76</v>
      </c>
      <c r="Y145" s="50">
        <f t="shared" si="64"/>
        <v>386.04</v>
      </c>
      <c r="Z145" s="449">
        <f t="shared" si="65"/>
        <v>470.97</v>
      </c>
      <c r="AA145" s="423">
        <v>291.64999999999998</v>
      </c>
      <c r="AB145" s="53">
        <f t="shared" si="66"/>
        <v>355.81</v>
      </c>
      <c r="AC145" s="299">
        <v>268.8</v>
      </c>
      <c r="AD145" s="347">
        <f t="shared" si="67"/>
        <v>8.5007440476190244E-2</v>
      </c>
      <c r="AF145" s="402"/>
    </row>
    <row r="146" spans="1:32" ht="18.75" thickBot="1" x14ac:dyDescent="0.3">
      <c r="A146" s="192" t="s">
        <v>311</v>
      </c>
      <c r="B146" s="329"/>
      <c r="C146" s="138"/>
      <c r="D146" s="410"/>
      <c r="E146" s="183"/>
      <c r="F146" s="139"/>
      <c r="G146" s="183"/>
      <c r="H146" s="183"/>
      <c r="I146" s="183"/>
      <c r="J146" s="183"/>
      <c r="K146" s="183"/>
      <c r="L146" s="183"/>
      <c r="M146" s="183"/>
      <c r="N146" s="183"/>
      <c r="O146" s="183"/>
      <c r="P146" s="183"/>
      <c r="Q146" s="183"/>
      <c r="R146" s="183"/>
      <c r="S146" s="183"/>
      <c r="T146" s="183"/>
      <c r="U146" s="185"/>
      <c r="V146" s="185"/>
      <c r="W146" s="185"/>
      <c r="X146" s="186"/>
      <c r="Y146" s="184"/>
      <c r="Z146" s="464"/>
      <c r="AA146" s="185"/>
      <c r="AB146" s="186"/>
      <c r="AC146" s="184"/>
      <c r="AD146" s="248"/>
      <c r="AF146" s="402"/>
    </row>
    <row r="147" spans="1:32" ht="15.75" thickBot="1" x14ac:dyDescent="0.3">
      <c r="A147" s="191" t="s">
        <v>312</v>
      </c>
      <c r="B147" s="65"/>
      <c r="C147" s="65"/>
      <c r="D147" s="408"/>
      <c r="E147" s="8"/>
      <c r="F147" s="9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170"/>
      <c r="V147" s="170"/>
      <c r="W147" s="170"/>
      <c r="X147" s="171"/>
      <c r="Y147" s="169"/>
      <c r="Z147" s="437"/>
      <c r="AA147" s="170"/>
      <c r="AB147" s="171"/>
      <c r="AC147" s="169"/>
      <c r="AD147" s="241"/>
      <c r="AF147" s="402"/>
    </row>
    <row r="148" spans="1:32" ht="15" x14ac:dyDescent="0.25">
      <c r="A148" s="54" t="s">
        <v>306</v>
      </c>
      <c r="B148" s="323" t="s">
        <v>12</v>
      </c>
      <c r="C148" s="55" t="s">
        <v>50</v>
      </c>
      <c r="D148" s="56" t="s">
        <v>11</v>
      </c>
      <c r="E148" s="267">
        <v>270023</v>
      </c>
      <c r="F148" s="268" t="s">
        <v>194</v>
      </c>
      <c r="G148" s="57" t="s">
        <v>12</v>
      </c>
      <c r="H148" s="57" t="s">
        <v>12</v>
      </c>
      <c r="I148" s="58" t="s">
        <v>15</v>
      </c>
      <c r="J148" s="57" t="s">
        <v>12</v>
      </c>
      <c r="K148" s="57" t="s">
        <v>12</v>
      </c>
      <c r="L148" s="57" t="s">
        <v>12</v>
      </c>
      <c r="M148" s="57" t="s">
        <v>12</v>
      </c>
      <c r="N148" s="57" t="s">
        <v>12</v>
      </c>
      <c r="O148" s="58">
        <v>12</v>
      </c>
      <c r="P148" s="58">
        <v>66</v>
      </c>
      <c r="Q148" s="59" t="s">
        <v>51</v>
      </c>
      <c r="R148" s="59"/>
      <c r="S148" s="59"/>
      <c r="T148" s="59" t="s">
        <v>107</v>
      </c>
      <c r="U148" s="83">
        <f>Y148*O148</f>
        <v>52037.279999999999</v>
      </c>
      <c r="V148" s="84">
        <f t="shared" ref="V148:V150" si="73">ROUND(U148*1.22,2)</f>
        <v>63485.48</v>
      </c>
      <c r="W148" s="85">
        <f>AA148*O148</f>
        <v>39314.159999999996</v>
      </c>
      <c r="X148" s="86">
        <f t="shared" ref="X148:X150" si="74">ROUND(W148*1.22,2)</f>
        <v>47963.28</v>
      </c>
      <c r="Y148" s="83">
        <f>ROUND(AA148/(1-24.45%),2)</f>
        <v>4336.4399999999996</v>
      </c>
      <c r="Z148" s="453">
        <f t="shared" ref="Z148:Z150" si="75">ROUND(Y148*1.22,2)</f>
        <v>5290.46</v>
      </c>
      <c r="AA148" s="421">
        <v>3276.18</v>
      </c>
      <c r="AB148" s="86">
        <f t="shared" ref="AB148:AB150" si="76">ROUND(AA148*1.22,2)</f>
        <v>3996.94</v>
      </c>
      <c r="AC148" s="83">
        <v>3019.52</v>
      </c>
      <c r="AD148" s="238">
        <f>AA148/AC148-1</f>
        <v>8.5000264942772352E-2</v>
      </c>
      <c r="AF148" s="402"/>
    </row>
    <row r="149" spans="1:32" ht="15" x14ac:dyDescent="0.25">
      <c r="A149" s="18" t="s">
        <v>306</v>
      </c>
      <c r="B149" s="320" t="s">
        <v>12</v>
      </c>
      <c r="C149" s="19" t="s">
        <v>50</v>
      </c>
      <c r="D149" s="20" t="s">
        <v>11</v>
      </c>
      <c r="E149" s="269">
        <v>460013</v>
      </c>
      <c r="F149" s="297" t="s">
        <v>195</v>
      </c>
      <c r="G149" s="21" t="s">
        <v>12</v>
      </c>
      <c r="H149" s="21" t="s">
        <v>12</v>
      </c>
      <c r="I149" s="22" t="s">
        <v>13</v>
      </c>
      <c r="J149" s="21" t="s">
        <v>12</v>
      </c>
      <c r="K149" s="21" t="s">
        <v>12</v>
      </c>
      <c r="L149" s="21" t="s">
        <v>12</v>
      </c>
      <c r="M149" s="21" t="s">
        <v>12</v>
      </c>
      <c r="N149" s="21" t="s">
        <v>12</v>
      </c>
      <c r="O149" s="22">
        <v>6</v>
      </c>
      <c r="P149" s="22">
        <v>60</v>
      </c>
      <c r="Q149" s="23" t="s">
        <v>14</v>
      </c>
      <c r="R149" s="23"/>
      <c r="S149" s="23"/>
      <c r="T149" s="23" t="s">
        <v>107</v>
      </c>
      <c r="U149" s="87">
        <f>Y149*O149</f>
        <v>54199.020000000004</v>
      </c>
      <c r="V149" s="88">
        <f t="shared" si="73"/>
        <v>66122.8</v>
      </c>
      <c r="W149" s="89">
        <f>AA149*O149</f>
        <v>40947.360000000001</v>
      </c>
      <c r="X149" s="90">
        <f t="shared" si="74"/>
        <v>49955.78</v>
      </c>
      <c r="Y149" s="87">
        <f>ROUND(AA149/(1-24.45%),2)</f>
        <v>9033.17</v>
      </c>
      <c r="Z149" s="454">
        <f t="shared" si="75"/>
        <v>11020.47</v>
      </c>
      <c r="AA149" s="422">
        <v>6824.56</v>
      </c>
      <c r="AB149" s="90">
        <f t="shared" si="76"/>
        <v>8325.9599999999991</v>
      </c>
      <c r="AC149" s="87">
        <v>6289.92</v>
      </c>
      <c r="AD149" s="239">
        <f>AA149/AC149-1</f>
        <v>8.4999491249491355E-2</v>
      </c>
      <c r="AF149" s="402"/>
    </row>
    <row r="150" spans="1:32" ht="23.25" thickBot="1" x14ac:dyDescent="0.3">
      <c r="A150" s="374" t="s">
        <v>307</v>
      </c>
      <c r="B150" s="375" t="s">
        <v>266</v>
      </c>
      <c r="C150" s="376" t="s">
        <v>50</v>
      </c>
      <c r="D150" s="377" t="s">
        <v>19</v>
      </c>
      <c r="E150" s="376">
        <v>120380</v>
      </c>
      <c r="F150" s="378" t="s">
        <v>326</v>
      </c>
      <c r="G150" s="77" t="s">
        <v>152</v>
      </c>
      <c r="H150" s="77">
        <v>2</v>
      </c>
      <c r="I150" s="77" t="s">
        <v>15</v>
      </c>
      <c r="J150" s="77">
        <v>100</v>
      </c>
      <c r="K150" s="77" t="s">
        <v>97</v>
      </c>
      <c r="L150" s="77" t="s">
        <v>12</v>
      </c>
      <c r="M150" s="77" t="s">
        <v>12</v>
      </c>
      <c r="N150" s="77" t="s">
        <v>12</v>
      </c>
      <c r="O150" s="379">
        <v>21</v>
      </c>
      <c r="P150" s="379">
        <v>50</v>
      </c>
      <c r="Q150" s="380" t="s">
        <v>21</v>
      </c>
      <c r="R150" s="380" t="s">
        <v>52</v>
      </c>
      <c r="S150" s="381" t="s">
        <v>142</v>
      </c>
      <c r="T150" s="381"/>
      <c r="U150" s="382">
        <f>Y150*O150</f>
        <v>2577.54</v>
      </c>
      <c r="V150" s="383">
        <f t="shared" si="73"/>
        <v>3144.6</v>
      </c>
      <c r="W150" s="384">
        <f>AA150*O150</f>
        <v>1947.3300000000002</v>
      </c>
      <c r="X150" s="385">
        <f t="shared" si="74"/>
        <v>2375.7399999999998</v>
      </c>
      <c r="Y150" s="382">
        <f>ROUND(AA150/(1-24.45%),2)</f>
        <v>122.74</v>
      </c>
      <c r="Z150" s="468">
        <f t="shared" si="75"/>
        <v>149.74</v>
      </c>
      <c r="AA150" s="434">
        <v>92.73</v>
      </c>
      <c r="AB150" s="385">
        <f t="shared" si="76"/>
        <v>113.13</v>
      </c>
      <c r="AC150" s="386">
        <v>85.47</v>
      </c>
      <c r="AD150" s="242">
        <f>AA150/AC150-1</f>
        <v>8.4942084942084994E-2</v>
      </c>
      <c r="AF150" s="402"/>
    </row>
    <row r="151" spans="1:32" ht="23.25" thickBot="1" x14ac:dyDescent="0.3">
      <c r="A151" s="401" t="s">
        <v>307</v>
      </c>
      <c r="B151" s="387" t="s">
        <v>12</v>
      </c>
      <c r="C151" s="388" t="s">
        <v>12</v>
      </c>
      <c r="D151" s="389" t="s">
        <v>19</v>
      </c>
      <c r="E151" s="390">
        <v>643100</v>
      </c>
      <c r="F151" s="391" t="s">
        <v>386</v>
      </c>
      <c r="G151" s="392" t="s">
        <v>152</v>
      </c>
      <c r="H151" s="393">
        <v>2</v>
      </c>
      <c r="I151" s="393" t="s">
        <v>15</v>
      </c>
      <c r="J151" s="393">
        <v>90</v>
      </c>
      <c r="K151" s="392" t="s">
        <v>97</v>
      </c>
      <c r="L151" s="393" t="s">
        <v>12</v>
      </c>
      <c r="M151" s="393" t="s">
        <v>12</v>
      </c>
      <c r="N151" s="393" t="s">
        <v>12</v>
      </c>
      <c r="O151" s="393">
        <v>18</v>
      </c>
      <c r="P151" s="393">
        <v>50</v>
      </c>
      <c r="Q151" s="394" t="s">
        <v>21</v>
      </c>
      <c r="R151" s="395" t="s">
        <v>52</v>
      </c>
      <c r="S151" s="394" t="s">
        <v>142</v>
      </c>
      <c r="T151" s="394"/>
      <c r="U151" s="396">
        <f>Y151*O151</f>
        <v>2209.3199999999997</v>
      </c>
      <c r="V151" s="397">
        <f t="shared" ref="V151" si="77">ROUND(U151*1.22,2)</f>
        <v>2695.37</v>
      </c>
      <c r="W151" s="398">
        <f>AA151*O151</f>
        <v>1669.14</v>
      </c>
      <c r="X151" s="399">
        <f t="shared" ref="X151" si="78">ROUND(W151*1.22,2)</f>
        <v>2036.35</v>
      </c>
      <c r="Y151" s="396">
        <f>ROUND(AA151/(1-24.45%),2)</f>
        <v>122.74</v>
      </c>
      <c r="Z151" s="469">
        <f t="shared" ref="Z151" si="79">ROUND(Y151*1.22,2)</f>
        <v>149.74</v>
      </c>
      <c r="AA151" s="435">
        <v>92.73</v>
      </c>
      <c r="AB151" s="399">
        <f>ROUND(AA151*1.22,2)</f>
        <v>113.13</v>
      </c>
      <c r="AC151" s="396">
        <v>92.73</v>
      </c>
      <c r="AD151" s="400">
        <f>AA151/AC151-1</f>
        <v>0</v>
      </c>
      <c r="AF151" s="402"/>
    </row>
    <row r="152" spans="1:32" ht="18.75" thickBot="1" x14ac:dyDescent="0.3">
      <c r="A152" s="192" t="s">
        <v>70</v>
      </c>
      <c r="B152" s="329"/>
      <c r="C152" s="138"/>
      <c r="D152" s="410"/>
      <c r="E152" s="183"/>
      <c r="F152" s="139"/>
      <c r="G152" s="183"/>
      <c r="H152" s="183"/>
      <c r="I152" s="183"/>
      <c r="J152" s="183"/>
      <c r="K152" s="183"/>
      <c r="L152" s="183"/>
      <c r="M152" s="183"/>
      <c r="N152" s="183"/>
      <c r="O152" s="183"/>
      <c r="P152" s="183"/>
      <c r="Q152" s="183"/>
      <c r="R152" s="183"/>
      <c r="S152" s="183"/>
      <c r="T152" s="183"/>
      <c r="U152" s="185"/>
      <c r="V152" s="185"/>
      <c r="W152" s="185"/>
      <c r="X152" s="186"/>
      <c r="Y152" s="184"/>
      <c r="Z152" s="464"/>
      <c r="AA152" s="185"/>
      <c r="AB152" s="186"/>
      <c r="AC152" s="184"/>
      <c r="AD152" s="248"/>
      <c r="AF152" s="402"/>
    </row>
    <row r="153" spans="1:32" ht="15.75" thickBot="1" x14ac:dyDescent="0.3">
      <c r="A153" s="191" t="s">
        <v>273</v>
      </c>
      <c r="B153" s="65"/>
      <c r="C153" s="65"/>
      <c r="D153" s="408"/>
      <c r="E153" s="8"/>
      <c r="F153" s="9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170"/>
      <c r="V153" s="170"/>
      <c r="W153" s="170"/>
      <c r="X153" s="171"/>
      <c r="Y153" s="169"/>
      <c r="Z153" s="437"/>
      <c r="AA153" s="170"/>
      <c r="AB153" s="171"/>
      <c r="AC153" s="169"/>
      <c r="AD153" s="241"/>
      <c r="AF153" s="402"/>
    </row>
    <row r="154" spans="1:32" ht="33.75" x14ac:dyDescent="0.25">
      <c r="A154" s="18" t="s">
        <v>232</v>
      </c>
      <c r="B154" s="320" t="s">
        <v>12</v>
      </c>
      <c r="C154" s="19" t="s">
        <v>73</v>
      </c>
      <c r="D154" s="20" t="s">
        <v>11</v>
      </c>
      <c r="E154" s="276">
        <v>272211</v>
      </c>
      <c r="F154" s="270" t="s">
        <v>216</v>
      </c>
      <c r="G154" s="21" t="s">
        <v>12</v>
      </c>
      <c r="H154" s="21" t="s">
        <v>12</v>
      </c>
      <c r="I154" s="22" t="s">
        <v>17</v>
      </c>
      <c r="J154" s="21" t="s">
        <v>12</v>
      </c>
      <c r="K154" s="21" t="s">
        <v>12</v>
      </c>
      <c r="L154" s="21" t="s">
        <v>12</v>
      </c>
      <c r="M154" s="21" t="s">
        <v>12</v>
      </c>
      <c r="N154" s="21" t="s">
        <v>84</v>
      </c>
      <c r="O154" s="22">
        <v>1</v>
      </c>
      <c r="P154" s="22">
        <v>35</v>
      </c>
      <c r="Q154" s="124" t="s">
        <v>31</v>
      </c>
      <c r="R154" s="23"/>
      <c r="S154" s="23"/>
      <c r="T154" s="14"/>
      <c r="U154" s="101">
        <f t="shared" ref="U154:U162" si="80">Y154*O154</f>
        <v>21316.76</v>
      </c>
      <c r="V154" s="148">
        <f t="shared" ref="V154:V162" si="81">ROUND(U154*1.22,2)</f>
        <v>26006.45</v>
      </c>
      <c r="W154" s="89">
        <f t="shared" ref="W154:W162" si="82">AA154*O154</f>
        <v>16104.81</v>
      </c>
      <c r="X154" s="104">
        <f t="shared" ref="X154:X162" si="83">ROUND(W154*1.22,2)</f>
        <v>19647.87</v>
      </c>
      <c r="Y154" s="101">
        <f t="shared" ref="Y154:Y162" si="84">ROUND(AA154/(1-24.45%),2)</f>
        <v>21316.76</v>
      </c>
      <c r="Z154" s="455">
        <f t="shared" ref="Z154:Z162" si="85">ROUND(Y154*1.22,2)</f>
        <v>26006.45</v>
      </c>
      <c r="AA154" s="422">
        <v>16104.81</v>
      </c>
      <c r="AB154" s="104">
        <f t="shared" ref="AB154:AB162" si="86">ROUND(AA154*1.22,2)</f>
        <v>19647.87</v>
      </c>
      <c r="AC154" s="101">
        <v>14843.14</v>
      </c>
      <c r="AD154" s="228">
        <f t="shared" ref="AD154:AD162" si="87">AA154/AC154-1</f>
        <v>8.5000208850688042E-2</v>
      </c>
      <c r="AF154" s="402"/>
    </row>
    <row r="155" spans="1:32" ht="33.75" x14ac:dyDescent="0.25">
      <c r="A155" s="18" t="s">
        <v>232</v>
      </c>
      <c r="B155" s="320" t="s">
        <v>12</v>
      </c>
      <c r="C155" s="19" t="s">
        <v>73</v>
      </c>
      <c r="D155" s="20" t="s">
        <v>11</v>
      </c>
      <c r="E155" s="271">
        <v>272513</v>
      </c>
      <c r="F155" s="270" t="s">
        <v>217</v>
      </c>
      <c r="G155" s="21" t="s">
        <v>12</v>
      </c>
      <c r="H155" s="21" t="s">
        <v>12</v>
      </c>
      <c r="I155" s="105" t="s">
        <v>72</v>
      </c>
      <c r="J155" s="21" t="s">
        <v>12</v>
      </c>
      <c r="K155" s="21" t="s">
        <v>12</v>
      </c>
      <c r="L155" s="21" t="s">
        <v>12</v>
      </c>
      <c r="M155" s="22" t="s">
        <v>12</v>
      </c>
      <c r="N155" s="21" t="s">
        <v>85</v>
      </c>
      <c r="O155" s="105">
        <v>1</v>
      </c>
      <c r="P155" s="105">
        <v>168</v>
      </c>
      <c r="Q155" s="124" t="s">
        <v>31</v>
      </c>
      <c r="R155" s="124"/>
      <c r="S155" s="124"/>
      <c r="T155" s="124"/>
      <c r="U155" s="109">
        <f t="shared" si="80"/>
        <v>13812.26</v>
      </c>
      <c r="V155" s="110">
        <f t="shared" si="81"/>
        <v>16850.96</v>
      </c>
      <c r="W155" s="113">
        <f t="shared" si="82"/>
        <v>10435.16</v>
      </c>
      <c r="X155" s="111">
        <f t="shared" si="83"/>
        <v>12730.9</v>
      </c>
      <c r="Y155" s="109">
        <f t="shared" si="84"/>
        <v>13812.26</v>
      </c>
      <c r="Z155" s="455">
        <f t="shared" si="85"/>
        <v>16850.96</v>
      </c>
      <c r="AA155" s="265">
        <v>10435.16</v>
      </c>
      <c r="AB155" s="111">
        <f t="shared" si="86"/>
        <v>12730.9</v>
      </c>
      <c r="AC155" s="109">
        <v>9617.66</v>
      </c>
      <c r="AD155" s="228">
        <f t="shared" si="87"/>
        <v>8.4999885627065286E-2</v>
      </c>
      <c r="AF155" s="402"/>
    </row>
    <row r="156" spans="1:32" ht="33.75" x14ac:dyDescent="0.25">
      <c r="A156" s="18" t="s">
        <v>232</v>
      </c>
      <c r="B156" s="320" t="s">
        <v>12</v>
      </c>
      <c r="C156" s="19" t="s">
        <v>73</v>
      </c>
      <c r="D156" s="20" t="s">
        <v>11</v>
      </c>
      <c r="E156" s="276">
        <v>272511</v>
      </c>
      <c r="F156" s="270" t="s">
        <v>218</v>
      </c>
      <c r="G156" s="21" t="s">
        <v>12</v>
      </c>
      <c r="H156" s="21" t="s">
        <v>12</v>
      </c>
      <c r="I156" s="22" t="s">
        <v>17</v>
      </c>
      <c r="J156" s="21" t="s">
        <v>12</v>
      </c>
      <c r="K156" s="21" t="s">
        <v>12</v>
      </c>
      <c r="L156" s="21" t="s">
        <v>12</v>
      </c>
      <c r="M156" s="21" t="s">
        <v>12</v>
      </c>
      <c r="N156" s="21" t="s">
        <v>85</v>
      </c>
      <c r="O156" s="22">
        <v>1</v>
      </c>
      <c r="P156" s="22">
        <v>168</v>
      </c>
      <c r="Q156" s="124" t="s">
        <v>31</v>
      </c>
      <c r="R156" s="23"/>
      <c r="S156" s="23"/>
      <c r="T156" s="14"/>
      <c r="U156" s="109">
        <f t="shared" si="80"/>
        <v>12790.56</v>
      </c>
      <c r="V156" s="110">
        <f>ROUND(U156*1.22,2)</f>
        <v>15604.48</v>
      </c>
      <c r="W156" s="113">
        <f t="shared" si="82"/>
        <v>9663.27</v>
      </c>
      <c r="X156" s="111">
        <f t="shared" si="83"/>
        <v>11789.19</v>
      </c>
      <c r="Y156" s="109">
        <f t="shared" si="84"/>
        <v>12790.56</v>
      </c>
      <c r="Z156" s="455">
        <f t="shared" si="85"/>
        <v>15604.48</v>
      </c>
      <c r="AA156" s="265">
        <v>9663.27</v>
      </c>
      <c r="AB156" s="111">
        <f t="shared" si="86"/>
        <v>11789.19</v>
      </c>
      <c r="AC156" s="109">
        <v>8906.24</v>
      </c>
      <c r="AD156" s="228">
        <f t="shared" si="87"/>
        <v>8.4999955087668999E-2</v>
      </c>
      <c r="AF156" s="402"/>
    </row>
    <row r="157" spans="1:32" ht="33.75" x14ac:dyDescent="0.25">
      <c r="A157" s="18" t="s">
        <v>232</v>
      </c>
      <c r="B157" s="320" t="s">
        <v>12</v>
      </c>
      <c r="C157" s="19" t="s">
        <v>73</v>
      </c>
      <c r="D157" s="20" t="s">
        <v>11</v>
      </c>
      <c r="E157" s="271">
        <v>272613</v>
      </c>
      <c r="F157" s="270" t="s">
        <v>219</v>
      </c>
      <c r="G157" s="21" t="s">
        <v>12</v>
      </c>
      <c r="H157" s="21" t="s">
        <v>12</v>
      </c>
      <c r="I157" s="105" t="s">
        <v>72</v>
      </c>
      <c r="J157" s="21" t="s">
        <v>12</v>
      </c>
      <c r="K157" s="21" t="s">
        <v>12</v>
      </c>
      <c r="L157" s="21" t="s">
        <v>12</v>
      </c>
      <c r="M157" s="22" t="s">
        <v>12</v>
      </c>
      <c r="N157" s="21" t="s">
        <v>88</v>
      </c>
      <c r="O157" s="105">
        <v>4</v>
      </c>
      <c r="P157" s="105">
        <v>54</v>
      </c>
      <c r="Q157" s="124" t="s">
        <v>31</v>
      </c>
      <c r="R157" s="124"/>
      <c r="S157" s="124"/>
      <c r="T157" s="124" t="s">
        <v>107</v>
      </c>
      <c r="U157" s="109">
        <f t="shared" si="80"/>
        <v>23486.28</v>
      </c>
      <c r="V157" s="110">
        <f t="shared" si="81"/>
        <v>28653.26</v>
      </c>
      <c r="W157" s="113">
        <f t="shared" si="82"/>
        <v>17743.88</v>
      </c>
      <c r="X157" s="111">
        <f t="shared" si="83"/>
        <v>21647.53</v>
      </c>
      <c r="Y157" s="109">
        <f t="shared" si="84"/>
        <v>5871.57</v>
      </c>
      <c r="Z157" s="455">
        <f t="shared" si="85"/>
        <v>7163.32</v>
      </c>
      <c r="AA157" s="265">
        <v>4435.97</v>
      </c>
      <c r="AB157" s="111">
        <f t="shared" si="86"/>
        <v>5411.88</v>
      </c>
      <c r="AC157" s="109">
        <v>4088.45</v>
      </c>
      <c r="AD157" s="228">
        <f t="shared" si="87"/>
        <v>8.500042803507446E-2</v>
      </c>
      <c r="AF157" s="402"/>
    </row>
    <row r="158" spans="1:32" ht="33.75" x14ac:dyDescent="0.25">
      <c r="A158" s="18" t="s">
        <v>232</v>
      </c>
      <c r="B158" s="320" t="s">
        <v>12</v>
      </c>
      <c r="C158" s="19" t="s">
        <v>73</v>
      </c>
      <c r="D158" s="20" t="s">
        <v>11</v>
      </c>
      <c r="E158" s="271">
        <v>272611</v>
      </c>
      <c r="F158" s="270" t="s">
        <v>220</v>
      </c>
      <c r="G158" s="21" t="s">
        <v>12</v>
      </c>
      <c r="H158" s="21" t="s">
        <v>12</v>
      </c>
      <c r="I158" s="105" t="s">
        <v>17</v>
      </c>
      <c r="J158" s="21" t="s">
        <v>12</v>
      </c>
      <c r="K158" s="21" t="s">
        <v>12</v>
      </c>
      <c r="L158" s="21" t="s">
        <v>12</v>
      </c>
      <c r="M158" s="22" t="s">
        <v>12</v>
      </c>
      <c r="N158" s="21" t="s">
        <v>88</v>
      </c>
      <c r="O158" s="105">
        <v>4</v>
      </c>
      <c r="P158" s="105">
        <v>54</v>
      </c>
      <c r="Q158" s="124" t="s">
        <v>31</v>
      </c>
      <c r="R158" s="124"/>
      <c r="S158" s="124"/>
      <c r="T158" s="124" t="s">
        <v>107</v>
      </c>
      <c r="U158" s="109">
        <f t="shared" si="80"/>
        <v>26095.84</v>
      </c>
      <c r="V158" s="110">
        <f t="shared" si="81"/>
        <v>31836.92</v>
      </c>
      <c r="W158" s="113">
        <f t="shared" si="82"/>
        <v>19715.400000000001</v>
      </c>
      <c r="X158" s="111">
        <f t="shared" si="83"/>
        <v>24052.79</v>
      </c>
      <c r="Y158" s="109">
        <f t="shared" si="84"/>
        <v>6523.96</v>
      </c>
      <c r="Z158" s="455">
        <f t="shared" si="85"/>
        <v>7959.23</v>
      </c>
      <c r="AA158" s="265">
        <v>4928.8500000000004</v>
      </c>
      <c r="AB158" s="111">
        <f t="shared" si="86"/>
        <v>6013.2</v>
      </c>
      <c r="AC158" s="109">
        <v>4542.72</v>
      </c>
      <c r="AD158" s="228">
        <f t="shared" si="87"/>
        <v>8.4999735841082114E-2</v>
      </c>
      <c r="AF158" s="402"/>
    </row>
    <row r="159" spans="1:32" ht="33.75" x14ac:dyDescent="0.25">
      <c r="A159" s="18" t="s">
        <v>232</v>
      </c>
      <c r="B159" s="320" t="s">
        <v>12</v>
      </c>
      <c r="C159" s="19" t="s">
        <v>73</v>
      </c>
      <c r="D159" s="20" t="s">
        <v>11</v>
      </c>
      <c r="E159" s="286">
        <v>273002</v>
      </c>
      <c r="F159" s="270" t="s">
        <v>221</v>
      </c>
      <c r="G159" s="21" t="s">
        <v>12</v>
      </c>
      <c r="H159" s="142" t="s">
        <v>12</v>
      </c>
      <c r="I159" s="140" t="s">
        <v>74</v>
      </c>
      <c r="J159" s="142" t="s">
        <v>12</v>
      </c>
      <c r="K159" s="142" t="s">
        <v>12</v>
      </c>
      <c r="L159" s="142" t="s">
        <v>12</v>
      </c>
      <c r="M159" s="22" t="s">
        <v>12</v>
      </c>
      <c r="N159" s="142" t="s">
        <v>86</v>
      </c>
      <c r="O159" s="140">
        <v>1</v>
      </c>
      <c r="P159" s="140">
        <v>152</v>
      </c>
      <c r="Q159" s="143" t="s">
        <v>18</v>
      </c>
      <c r="R159" s="143"/>
      <c r="S159" s="143"/>
      <c r="T159" s="143"/>
      <c r="U159" s="109">
        <f t="shared" si="80"/>
        <v>8769.3799999999992</v>
      </c>
      <c r="V159" s="110">
        <f t="shared" si="81"/>
        <v>10698.64</v>
      </c>
      <c r="W159" s="113">
        <f t="shared" si="82"/>
        <v>6625.27</v>
      </c>
      <c r="X159" s="111">
        <f t="shared" si="83"/>
        <v>8082.83</v>
      </c>
      <c r="Y159" s="109">
        <f t="shared" si="84"/>
        <v>8769.3799999999992</v>
      </c>
      <c r="Z159" s="455">
        <f t="shared" si="85"/>
        <v>10698.64</v>
      </c>
      <c r="AA159" s="265">
        <v>6625.27</v>
      </c>
      <c r="AB159" s="111">
        <f t="shared" si="86"/>
        <v>8082.83</v>
      </c>
      <c r="AC159" s="109">
        <v>6106.24</v>
      </c>
      <c r="AD159" s="228">
        <f t="shared" si="87"/>
        <v>8.4999934493239726E-2</v>
      </c>
      <c r="AF159" s="402"/>
    </row>
    <row r="160" spans="1:32" ht="33.75" x14ac:dyDescent="0.25">
      <c r="A160" s="18" t="s">
        <v>232</v>
      </c>
      <c r="B160" s="320" t="s">
        <v>12</v>
      </c>
      <c r="C160" s="19" t="s">
        <v>73</v>
      </c>
      <c r="D160" s="20" t="s">
        <v>11</v>
      </c>
      <c r="E160" s="286">
        <v>274002</v>
      </c>
      <c r="F160" s="270" t="s">
        <v>222</v>
      </c>
      <c r="G160" s="21" t="s">
        <v>12</v>
      </c>
      <c r="H160" s="142" t="s">
        <v>12</v>
      </c>
      <c r="I160" s="140" t="s">
        <v>75</v>
      </c>
      <c r="J160" s="142" t="s">
        <v>12</v>
      </c>
      <c r="K160" s="142" t="s">
        <v>12</v>
      </c>
      <c r="L160" s="142" t="s">
        <v>12</v>
      </c>
      <c r="M160" s="22" t="s">
        <v>12</v>
      </c>
      <c r="N160" s="142" t="s">
        <v>87</v>
      </c>
      <c r="O160" s="140">
        <v>1</v>
      </c>
      <c r="P160" s="140">
        <v>168</v>
      </c>
      <c r="Q160" s="143" t="s">
        <v>18</v>
      </c>
      <c r="R160" s="143"/>
      <c r="S160" s="143"/>
      <c r="T160" s="143"/>
      <c r="U160" s="144">
        <f t="shared" si="80"/>
        <v>9380.61</v>
      </c>
      <c r="V160" s="145">
        <f t="shared" si="81"/>
        <v>11444.34</v>
      </c>
      <c r="W160" s="146">
        <f t="shared" si="82"/>
        <v>7087.05</v>
      </c>
      <c r="X160" s="147">
        <f t="shared" si="83"/>
        <v>8646.2000000000007</v>
      </c>
      <c r="Y160" s="144">
        <f t="shared" si="84"/>
        <v>9380.61</v>
      </c>
      <c r="Z160" s="470">
        <f t="shared" si="85"/>
        <v>11444.34</v>
      </c>
      <c r="AA160" s="436">
        <v>7087.05</v>
      </c>
      <c r="AB160" s="147">
        <f t="shared" si="86"/>
        <v>8646.2000000000007</v>
      </c>
      <c r="AC160" s="144">
        <v>6531.84</v>
      </c>
      <c r="AD160" s="228">
        <f t="shared" si="87"/>
        <v>8.5000551146384495E-2</v>
      </c>
      <c r="AF160" s="402"/>
    </row>
    <row r="161" spans="1:32" ht="22.5" x14ac:dyDescent="0.25">
      <c r="A161" s="28" t="s">
        <v>149</v>
      </c>
      <c r="B161" s="321" t="s">
        <v>271</v>
      </c>
      <c r="C161" s="371" t="s">
        <v>73</v>
      </c>
      <c r="D161" s="119" t="s">
        <v>19</v>
      </c>
      <c r="E161" s="262">
        <v>773100</v>
      </c>
      <c r="F161" s="290" t="s">
        <v>355</v>
      </c>
      <c r="G161" s="31" t="s">
        <v>152</v>
      </c>
      <c r="H161" s="31">
        <v>2</v>
      </c>
      <c r="I161" s="31" t="s">
        <v>15</v>
      </c>
      <c r="J161" s="31">
        <v>200</v>
      </c>
      <c r="K161" s="31" t="s">
        <v>101</v>
      </c>
      <c r="L161" s="31" t="s">
        <v>12</v>
      </c>
      <c r="M161" s="31" t="s">
        <v>12</v>
      </c>
      <c r="N161" s="31" t="s">
        <v>12</v>
      </c>
      <c r="O161" s="48">
        <v>20</v>
      </c>
      <c r="P161" s="48">
        <v>52</v>
      </c>
      <c r="Q161" s="49" t="s">
        <v>21</v>
      </c>
      <c r="R161" s="49" t="s">
        <v>28</v>
      </c>
      <c r="S161" s="112" t="s">
        <v>142</v>
      </c>
      <c r="T161" s="112"/>
      <c r="U161" s="50">
        <f t="shared" ref="U161" si="88">Y161*O161</f>
        <v>3634.6</v>
      </c>
      <c r="V161" s="51">
        <f t="shared" si="81"/>
        <v>4434.21</v>
      </c>
      <c r="W161" s="52">
        <f t="shared" si="82"/>
        <v>2746</v>
      </c>
      <c r="X161" s="53">
        <f t="shared" si="83"/>
        <v>3350.12</v>
      </c>
      <c r="Y161" s="50">
        <f t="shared" si="84"/>
        <v>181.73</v>
      </c>
      <c r="Z161" s="449">
        <f t="shared" si="85"/>
        <v>221.71</v>
      </c>
      <c r="AA161" s="418">
        <v>137.30000000000001</v>
      </c>
      <c r="AB161" s="53">
        <f t="shared" si="86"/>
        <v>167.51</v>
      </c>
      <c r="AC161" s="50">
        <v>126.54</v>
      </c>
      <c r="AD161" s="234">
        <f t="shared" si="87"/>
        <v>8.5032400821874576E-2</v>
      </c>
      <c r="AF161" s="402"/>
    </row>
    <row r="162" spans="1:32" ht="23.25" thickBot="1" x14ac:dyDescent="0.3">
      <c r="A162" s="66" t="s">
        <v>344</v>
      </c>
      <c r="B162" s="326" t="s">
        <v>271</v>
      </c>
      <c r="C162" s="67" t="s">
        <v>73</v>
      </c>
      <c r="D162" s="351" t="s">
        <v>19</v>
      </c>
      <c r="E162" s="261">
        <v>10844</v>
      </c>
      <c r="F162" s="291" t="s">
        <v>327</v>
      </c>
      <c r="G162" s="69" t="s">
        <v>151</v>
      </c>
      <c r="H162" s="70">
        <v>2</v>
      </c>
      <c r="I162" s="70" t="s">
        <v>15</v>
      </c>
      <c r="J162" s="70">
        <v>200</v>
      </c>
      <c r="K162" s="70" t="s">
        <v>101</v>
      </c>
      <c r="L162" s="70" t="s">
        <v>12</v>
      </c>
      <c r="M162" s="70" t="s">
        <v>12</v>
      </c>
      <c r="N162" s="70" t="s">
        <v>12</v>
      </c>
      <c r="O162" s="70">
        <v>20</v>
      </c>
      <c r="P162" s="70">
        <v>52</v>
      </c>
      <c r="Q162" s="71" t="s">
        <v>21</v>
      </c>
      <c r="R162" s="100" t="s">
        <v>28</v>
      </c>
      <c r="S162" s="100" t="s">
        <v>142</v>
      </c>
      <c r="T162" s="100"/>
      <c r="U162" s="72">
        <f t="shared" si="80"/>
        <v>2805.6</v>
      </c>
      <c r="V162" s="73">
        <f t="shared" si="81"/>
        <v>3422.83</v>
      </c>
      <c r="W162" s="74">
        <f t="shared" si="82"/>
        <v>2119.6</v>
      </c>
      <c r="X162" s="75">
        <f t="shared" si="83"/>
        <v>2585.91</v>
      </c>
      <c r="Y162" s="72">
        <f t="shared" si="84"/>
        <v>140.28</v>
      </c>
      <c r="Z162" s="448">
        <f t="shared" si="85"/>
        <v>171.14</v>
      </c>
      <c r="AA162" s="417">
        <v>105.98</v>
      </c>
      <c r="AB162" s="75">
        <f t="shared" si="86"/>
        <v>129.30000000000001</v>
      </c>
      <c r="AC162" s="34">
        <v>97.68</v>
      </c>
      <c r="AD162" s="232">
        <f t="shared" si="87"/>
        <v>8.4971334971335022E-2</v>
      </c>
      <c r="AF162" s="402"/>
    </row>
    <row r="163" spans="1:32" ht="15.75" thickBot="1" x14ac:dyDescent="0.3">
      <c r="A163" s="191" t="s">
        <v>274</v>
      </c>
      <c r="B163" s="65"/>
      <c r="C163" s="65"/>
      <c r="D163" s="408"/>
      <c r="E163" s="8"/>
      <c r="F163" s="9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170"/>
      <c r="V163" s="170"/>
      <c r="W163" s="170"/>
      <c r="X163" s="171"/>
      <c r="Y163" s="169"/>
      <c r="Z163" s="437"/>
      <c r="AA163" s="170"/>
      <c r="AB163" s="171"/>
      <c r="AC163" s="169"/>
      <c r="AD163" s="241"/>
      <c r="AF163" s="402"/>
    </row>
    <row r="164" spans="1:32" ht="15.75" thickBot="1" x14ac:dyDescent="0.3">
      <c r="A164" s="38" t="s">
        <v>233</v>
      </c>
      <c r="B164" s="324" t="s">
        <v>12</v>
      </c>
      <c r="C164" s="39" t="s">
        <v>12</v>
      </c>
      <c r="D164" s="122" t="s">
        <v>19</v>
      </c>
      <c r="E164" s="272">
        <v>478712</v>
      </c>
      <c r="F164" s="273" t="s">
        <v>223</v>
      </c>
      <c r="G164" s="215" t="s">
        <v>152</v>
      </c>
      <c r="H164" s="216">
        <v>1</v>
      </c>
      <c r="I164" s="217" t="s">
        <v>71</v>
      </c>
      <c r="J164" s="216">
        <v>50</v>
      </c>
      <c r="K164" s="216" t="s">
        <v>100</v>
      </c>
      <c r="L164" s="216" t="s">
        <v>12</v>
      </c>
      <c r="M164" s="216" t="s">
        <v>12</v>
      </c>
      <c r="N164" s="216" t="s">
        <v>12</v>
      </c>
      <c r="O164" s="216">
        <v>12</v>
      </c>
      <c r="P164" s="216">
        <v>20</v>
      </c>
      <c r="Q164" s="218" t="s">
        <v>51</v>
      </c>
      <c r="R164" s="218"/>
      <c r="S164" s="218"/>
      <c r="T164" s="218"/>
      <c r="U164" s="44">
        <f>Y164*O164</f>
        <v>23779.68</v>
      </c>
      <c r="V164" s="45">
        <f t="shared" ref="V164:V166" si="89">ROUND(U164*1.22,2)</f>
        <v>29011.21</v>
      </c>
      <c r="W164" s="46">
        <f>AA164*O164</f>
        <v>17965.560000000001</v>
      </c>
      <c r="X164" s="47">
        <f t="shared" ref="X164:X166" si="90">ROUND(W164*1.22,2)</f>
        <v>21917.98</v>
      </c>
      <c r="Y164" s="44">
        <f>ROUND(AA164/(1-24.45%),2)</f>
        <v>1981.64</v>
      </c>
      <c r="Z164" s="460">
        <f t="shared" ref="Z164:Z166" si="91">ROUND(Y164*1.22,2)</f>
        <v>2417.6</v>
      </c>
      <c r="AA164" s="427">
        <v>1497.13</v>
      </c>
      <c r="AB164" s="47">
        <f t="shared" ref="AB164:AB166" si="92">ROUND(AA164*1.22,2)</f>
        <v>1826.5</v>
      </c>
      <c r="AC164" s="44">
        <v>1379.84</v>
      </c>
      <c r="AD164" s="245">
        <f>AA164/AC164-1</f>
        <v>8.5002608998144824E-2</v>
      </c>
      <c r="AF164" s="402"/>
    </row>
    <row r="165" spans="1:32" ht="15.75" thickBot="1" x14ac:dyDescent="0.3">
      <c r="A165" s="54" t="s">
        <v>234</v>
      </c>
      <c r="B165" s="323" t="s">
        <v>12</v>
      </c>
      <c r="C165" s="55" t="s">
        <v>12</v>
      </c>
      <c r="D165" s="56" t="s">
        <v>19</v>
      </c>
      <c r="E165" s="267">
        <v>477534</v>
      </c>
      <c r="F165" s="268" t="s">
        <v>224</v>
      </c>
      <c r="G165" s="55" t="s">
        <v>150</v>
      </c>
      <c r="H165" s="58">
        <v>2</v>
      </c>
      <c r="I165" s="58" t="s">
        <v>15</v>
      </c>
      <c r="J165" s="58">
        <v>200</v>
      </c>
      <c r="K165" s="58" t="s">
        <v>102</v>
      </c>
      <c r="L165" s="58" t="s">
        <v>12</v>
      </c>
      <c r="M165" s="58" t="s">
        <v>12</v>
      </c>
      <c r="N165" s="58" t="s">
        <v>12</v>
      </c>
      <c r="O165" s="58">
        <v>12</v>
      </c>
      <c r="P165" s="58">
        <v>50</v>
      </c>
      <c r="Q165" s="59" t="s">
        <v>51</v>
      </c>
      <c r="R165" s="59"/>
      <c r="S165" s="59"/>
      <c r="T165" s="59"/>
      <c r="U165" s="83">
        <f>Y165*O165</f>
        <v>11889.72</v>
      </c>
      <c r="V165" s="84">
        <f t="shared" si="89"/>
        <v>14505.46</v>
      </c>
      <c r="W165" s="85">
        <f>AA165*O165</f>
        <v>8982.7199999999993</v>
      </c>
      <c r="X165" s="86">
        <f t="shared" si="90"/>
        <v>10958.92</v>
      </c>
      <c r="Y165" s="83">
        <f>ROUND(AA165/(1-24.45%),2)</f>
        <v>990.81</v>
      </c>
      <c r="Z165" s="453">
        <f t="shared" si="91"/>
        <v>1208.79</v>
      </c>
      <c r="AA165" s="421">
        <v>748.56</v>
      </c>
      <c r="AB165" s="86">
        <f t="shared" si="92"/>
        <v>913.24</v>
      </c>
      <c r="AC165" s="83">
        <v>689.92</v>
      </c>
      <c r="AD165" s="238">
        <f>AA165/AC165-1</f>
        <v>8.499536178107614E-2</v>
      </c>
      <c r="AF165" s="402"/>
    </row>
    <row r="166" spans="1:32" ht="15.75" thickBot="1" x14ac:dyDescent="0.3">
      <c r="A166" s="54" t="s">
        <v>379</v>
      </c>
      <c r="B166" s="323" t="s">
        <v>12</v>
      </c>
      <c r="C166" s="55" t="s">
        <v>12</v>
      </c>
      <c r="D166" s="56" t="s">
        <v>19</v>
      </c>
      <c r="E166" s="287">
        <v>470246</v>
      </c>
      <c r="F166" s="268" t="s">
        <v>225</v>
      </c>
      <c r="G166" s="55" t="s">
        <v>150</v>
      </c>
      <c r="H166" s="58">
        <v>8</v>
      </c>
      <c r="I166" s="58" t="s">
        <v>15</v>
      </c>
      <c r="J166" s="57">
        <v>250</v>
      </c>
      <c r="K166" s="58" t="s">
        <v>83</v>
      </c>
      <c r="L166" s="58" t="s">
        <v>12</v>
      </c>
      <c r="M166" s="58" t="s">
        <v>12</v>
      </c>
      <c r="N166" s="58" t="s">
        <v>12</v>
      </c>
      <c r="O166" s="55">
        <v>12</v>
      </c>
      <c r="P166" s="55">
        <v>72</v>
      </c>
      <c r="Q166" s="141" t="s">
        <v>68</v>
      </c>
      <c r="R166" s="141"/>
      <c r="S166" s="141"/>
      <c r="T166" s="141"/>
      <c r="U166" s="83">
        <f>Y166*O166</f>
        <v>17834.64</v>
      </c>
      <c r="V166" s="84">
        <f t="shared" si="89"/>
        <v>21758.26</v>
      </c>
      <c r="W166" s="85">
        <f>AA166*O166</f>
        <v>13474.079999999998</v>
      </c>
      <c r="X166" s="86">
        <f t="shared" si="90"/>
        <v>16438.38</v>
      </c>
      <c r="Y166" s="83">
        <f>ROUND(AA166/(1-24.45%),2)</f>
        <v>1486.22</v>
      </c>
      <c r="Z166" s="453">
        <f t="shared" si="91"/>
        <v>1813.19</v>
      </c>
      <c r="AA166" s="421">
        <v>1122.8399999999999</v>
      </c>
      <c r="AB166" s="86">
        <f t="shared" si="92"/>
        <v>1369.86</v>
      </c>
      <c r="AC166" s="83">
        <v>1034.8800000000001</v>
      </c>
      <c r="AD166" s="238">
        <f>AA166/AC166-1</f>
        <v>8.4995361781075918E-2</v>
      </c>
      <c r="AF166" s="402"/>
    </row>
    <row r="167" spans="1:32" ht="18.75" thickBot="1" x14ac:dyDescent="0.3">
      <c r="A167" s="192" t="s">
        <v>128</v>
      </c>
      <c r="B167" s="329"/>
      <c r="C167" s="138"/>
      <c r="D167" s="410"/>
      <c r="E167" s="183"/>
      <c r="F167" s="139"/>
      <c r="G167" s="183"/>
      <c r="H167" s="183"/>
      <c r="I167" s="183"/>
      <c r="J167" s="183"/>
      <c r="K167" s="183"/>
      <c r="L167" s="183"/>
      <c r="M167" s="183"/>
      <c r="N167" s="183"/>
      <c r="O167" s="183"/>
      <c r="P167" s="183"/>
      <c r="Q167" s="183"/>
      <c r="R167" s="183"/>
      <c r="S167" s="183"/>
      <c r="T167" s="183"/>
      <c r="U167" s="185"/>
      <c r="V167" s="185"/>
      <c r="W167" s="185"/>
      <c r="X167" s="186"/>
      <c r="Y167" s="184"/>
      <c r="Z167" s="464"/>
      <c r="AA167" s="185"/>
      <c r="AB167" s="186"/>
      <c r="AC167" s="184"/>
      <c r="AD167" s="248"/>
      <c r="AF167" s="402"/>
    </row>
    <row r="168" spans="1:32" ht="15" x14ac:dyDescent="0.25">
      <c r="A168" s="54" t="s">
        <v>127</v>
      </c>
      <c r="B168" s="323" t="s">
        <v>12</v>
      </c>
      <c r="C168" s="55" t="s">
        <v>12</v>
      </c>
      <c r="D168" s="56" t="s">
        <v>76</v>
      </c>
      <c r="E168" s="267">
        <v>205502</v>
      </c>
      <c r="F168" s="268" t="s">
        <v>226</v>
      </c>
      <c r="G168" s="57" t="s">
        <v>12</v>
      </c>
      <c r="H168" s="57" t="s">
        <v>12</v>
      </c>
      <c r="I168" s="58" t="s">
        <v>15</v>
      </c>
      <c r="J168" s="57" t="s">
        <v>12</v>
      </c>
      <c r="K168" s="57" t="s">
        <v>12</v>
      </c>
      <c r="L168" s="57" t="s">
        <v>12</v>
      </c>
      <c r="M168" s="57" t="s">
        <v>12</v>
      </c>
      <c r="N168" s="57" t="s">
        <v>126</v>
      </c>
      <c r="O168" s="55">
        <v>10</v>
      </c>
      <c r="P168" s="55">
        <v>384</v>
      </c>
      <c r="Q168" s="141" t="s">
        <v>18</v>
      </c>
      <c r="R168" s="141"/>
      <c r="S168" s="141"/>
      <c r="T168" s="141" t="s">
        <v>107</v>
      </c>
      <c r="U168" s="83">
        <f>Y168*O168</f>
        <v>9007.4</v>
      </c>
      <c r="V168" s="84">
        <f t="shared" ref="V168:V170" si="93">ROUND(U168*1.22,2)</f>
        <v>10989.03</v>
      </c>
      <c r="W168" s="85">
        <f>AA168*O168</f>
        <v>6805.1</v>
      </c>
      <c r="X168" s="86">
        <f t="shared" ref="X168:X170" si="94">ROUND(W168*1.22,2)</f>
        <v>8302.2199999999993</v>
      </c>
      <c r="Y168" s="83">
        <f>ROUND(AA168/(1-24.45%),2)</f>
        <v>900.74</v>
      </c>
      <c r="Z168" s="453">
        <f t="shared" ref="Z168:Z170" si="95">ROUND(Y168*1.22,2)</f>
        <v>1098.9000000000001</v>
      </c>
      <c r="AA168" s="421">
        <v>680.51</v>
      </c>
      <c r="AB168" s="86">
        <f t="shared" ref="AB168:AB170" si="96">ROUND(AA168*1.22,2)</f>
        <v>830.22</v>
      </c>
      <c r="AC168" s="83">
        <v>627.20000000000005</v>
      </c>
      <c r="AD168" s="238">
        <f>AA168/AC168-1</f>
        <v>8.4996811224489655E-2</v>
      </c>
      <c r="AF168" s="402"/>
    </row>
    <row r="169" spans="1:32" ht="15" x14ac:dyDescent="0.25">
      <c r="A169" s="18" t="s">
        <v>127</v>
      </c>
      <c r="B169" s="320" t="s">
        <v>12</v>
      </c>
      <c r="C169" s="19" t="s">
        <v>12</v>
      </c>
      <c r="D169" s="20" t="s">
        <v>76</v>
      </c>
      <c r="E169" s="269">
        <v>205503</v>
      </c>
      <c r="F169" s="270" t="s">
        <v>227</v>
      </c>
      <c r="G169" s="21" t="s">
        <v>12</v>
      </c>
      <c r="H169" s="21" t="s">
        <v>12</v>
      </c>
      <c r="I169" s="22" t="s">
        <v>17</v>
      </c>
      <c r="J169" s="21" t="s">
        <v>12</v>
      </c>
      <c r="K169" s="21" t="s">
        <v>12</v>
      </c>
      <c r="L169" s="21" t="s">
        <v>12</v>
      </c>
      <c r="M169" s="21" t="s">
        <v>12</v>
      </c>
      <c r="N169" s="21" t="s">
        <v>126</v>
      </c>
      <c r="O169" s="105">
        <v>10</v>
      </c>
      <c r="P169" s="105">
        <v>384</v>
      </c>
      <c r="Q169" s="124" t="s">
        <v>18</v>
      </c>
      <c r="R169" s="124"/>
      <c r="S169" s="124"/>
      <c r="T169" s="124" t="s">
        <v>107</v>
      </c>
      <c r="U169" s="87">
        <f>Y169*O169</f>
        <v>9007.4</v>
      </c>
      <c r="V169" s="88">
        <f>ROUND(U169*1.22,2)</f>
        <v>10989.03</v>
      </c>
      <c r="W169" s="89">
        <f>AA169*O169</f>
        <v>6805.1</v>
      </c>
      <c r="X169" s="90">
        <f t="shared" si="94"/>
        <v>8302.2199999999993</v>
      </c>
      <c r="Y169" s="87">
        <f>ROUND(AA169/(1-24.45%),2)</f>
        <v>900.74</v>
      </c>
      <c r="Z169" s="454">
        <f t="shared" si="95"/>
        <v>1098.9000000000001</v>
      </c>
      <c r="AA169" s="422">
        <v>680.51</v>
      </c>
      <c r="AB169" s="90">
        <f t="shared" si="96"/>
        <v>830.22</v>
      </c>
      <c r="AC169" s="87">
        <v>627.20000000000005</v>
      </c>
      <c r="AD169" s="239">
        <f>AA169/AC169-1</f>
        <v>8.4996811224489655E-2</v>
      </c>
      <c r="AF169" s="402"/>
    </row>
    <row r="170" spans="1:32" ht="15.75" thickBot="1" x14ac:dyDescent="0.3">
      <c r="A170" s="38" t="s">
        <v>127</v>
      </c>
      <c r="B170" s="324" t="s">
        <v>12</v>
      </c>
      <c r="C170" s="39" t="s">
        <v>12</v>
      </c>
      <c r="D170" s="122" t="s">
        <v>76</v>
      </c>
      <c r="E170" s="272">
        <v>200260</v>
      </c>
      <c r="F170" s="273" t="s">
        <v>228</v>
      </c>
      <c r="G170" s="41" t="s">
        <v>12</v>
      </c>
      <c r="H170" s="41" t="s">
        <v>12</v>
      </c>
      <c r="I170" s="42" t="s">
        <v>13</v>
      </c>
      <c r="J170" s="41" t="s">
        <v>12</v>
      </c>
      <c r="K170" s="41" t="s">
        <v>12</v>
      </c>
      <c r="L170" s="41" t="s">
        <v>12</v>
      </c>
      <c r="M170" s="41" t="s">
        <v>12</v>
      </c>
      <c r="N170" s="41" t="s">
        <v>12</v>
      </c>
      <c r="O170" s="123">
        <v>100</v>
      </c>
      <c r="P170" s="123">
        <v>360</v>
      </c>
      <c r="Q170" s="219" t="s">
        <v>77</v>
      </c>
      <c r="R170" s="219"/>
      <c r="S170" s="219"/>
      <c r="T170" s="219"/>
      <c r="U170" s="44">
        <f>Y170*O170</f>
        <v>48254</v>
      </c>
      <c r="V170" s="45">
        <f t="shared" si="93"/>
        <v>58869.88</v>
      </c>
      <c r="W170" s="46">
        <f>AA170*O170</f>
        <v>36456</v>
      </c>
      <c r="X170" s="47">
        <f t="shared" si="94"/>
        <v>44476.32</v>
      </c>
      <c r="Y170" s="44">
        <f>ROUND(AA170/(1-24.45%),2)</f>
        <v>482.54</v>
      </c>
      <c r="Z170" s="460">
        <f t="shared" si="95"/>
        <v>588.70000000000005</v>
      </c>
      <c r="AA170" s="427">
        <v>364.56</v>
      </c>
      <c r="AB170" s="47">
        <f t="shared" si="96"/>
        <v>444.76</v>
      </c>
      <c r="AC170" s="44">
        <v>336</v>
      </c>
      <c r="AD170" s="245">
        <f>AA170/AC170-1</f>
        <v>8.4999999999999964E-2</v>
      </c>
      <c r="AF170" s="402"/>
    </row>
    <row r="171" spans="1:32" ht="12" customHeight="1" x14ac:dyDescent="0.25">
      <c r="A171" s="187"/>
      <c r="B171" s="187"/>
      <c r="D171" s="411"/>
      <c r="F171" s="163"/>
      <c r="U171" s="150"/>
      <c r="V171" s="149"/>
      <c r="W171" s="150"/>
      <c r="X171" s="149"/>
      <c r="Y171" s="150"/>
      <c r="Z171" s="471"/>
      <c r="AA171" s="150"/>
      <c r="AB171" s="149"/>
      <c r="AC171" s="150"/>
      <c r="AD171" s="227"/>
    </row>
  </sheetData>
  <autoFilter ref="A13:AD170" xr:uid="{00000000-0009-0000-0000-000000000000}"/>
  <mergeCells count="2">
    <mergeCell ref="F1:X1"/>
    <mergeCell ref="F2:X2"/>
  </mergeCells>
  <phoneticPr fontId="15" type="noConversion"/>
  <pageMargins left="0.23622047244094491" right="0.23622047244094491" top="0.74803149606299213" bottom="0.74803149606299213" header="0.31496062992125984" footer="0.31496062992125984"/>
  <pageSetup paperSize="9" scale="34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Tellus-Торк Базовый прайс-лист</vt:lpstr>
      <vt:lpstr>'Tellus-Торк Базовый прайс-лист'!Заголовки_для_печати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KLIMENKOVA Mila</dc:creator>
  <cp:lastModifiedBy>Андрей Королев</cp:lastModifiedBy>
  <cp:lastPrinted>2023-06-06T07:37:11Z</cp:lastPrinted>
  <dcterms:created xsi:type="dcterms:W3CDTF">2015-06-05T18:17:20Z</dcterms:created>
  <dcterms:modified xsi:type="dcterms:W3CDTF">2026-07-14T08:54:51Z</dcterms:modified>
</cp:coreProperties>
</file>